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2018年1-5月寿险报表" sheetId="1" r:id="rId1"/>
    <sheet name="2018年1-5月财险数据表" sheetId="2" r:id="rId2"/>
    <sheet name="比较" sheetId="3" r:id="rId3"/>
    <sheet name="Sheet2" sheetId="4" r:id="rId4"/>
    <sheet name="Sheet1" sheetId="5" r:id="rId5"/>
    <sheet name="Sheet3" sheetId="6" r:id="rId6"/>
  </sheets>
  <definedNames>
    <definedName name="_xlnm._FilterDatabase" localSheetId="3" hidden="1">Sheet2!$K$1:$M$15</definedName>
    <definedName name="_xlnm.Print_Area" localSheetId="2">比较!$A$2:$L$25</definedName>
    <definedName name="_xlnm.Print_Titles" localSheetId="1">'2018年1-5月财险数据表'!#REF!</definedName>
    <definedName name="_xlnm.Print_Titles" localSheetId="0">'2018年1-5月寿险报表'!$1:$3</definedName>
    <definedName name="_xlnm.Print_Titles" localSheetId="2">比较!$A:B</definedName>
    <definedName name="_xlnm.Print_Area" localSheetId="4">Sheet1!$K$10</definedName>
  </definedNames>
  <calcPr calcId="144525" concurrentCalc="0"/>
</workbook>
</file>

<file path=xl/sharedStrings.xml><?xml version="1.0" encoding="utf-8"?>
<sst xmlns="http://schemas.openxmlformats.org/spreadsheetml/2006/main" count="166">
  <si>
    <r>
      <rPr>
        <b/>
        <sz val="14"/>
        <rFont val="宋体"/>
        <charset val="134"/>
      </rPr>
      <t>广元市保险行业协会</t>
    </r>
    <r>
      <rPr>
        <b/>
        <sz val="14"/>
        <rFont val="Times New Roman"/>
        <charset val="134"/>
      </rPr>
      <t>2018</t>
    </r>
    <r>
      <rPr>
        <b/>
        <sz val="14"/>
        <rFont val="宋体"/>
        <charset val="134"/>
      </rPr>
      <t>年</t>
    </r>
    <r>
      <rPr>
        <b/>
        <sz val="14"/>
        <color rgb="FF000000"/>
        <rFont val="Times New Roman"/>
        <charset val="134"/>
      </rPr>
      <t>1-5</t>
    </r>
    <r>
      <rPr>
        <b/>
        <sz val="14"/>
        <rFont val="宋体"/>
        <charset val="134"/>
      </rPr>
      <t>月寿险数据统计表</t>
    </r>
  </si>
  <si>
    <r>
      <rPr>
        <sz val="11"/>
        <rFont val="Times New Roman"/>
        <charset val="0"/>
      </rPr>
      <t xml:space="preserve">                                                                                                                                  </t>
    </r>
    <r>
      <rPr>
        <sz val="11"/>
        <rFont val="宋体"/>
        <charset val="134"/>
      </rPr>
      <t>单位：万元</t>
    </r>
    <r>
      <rPr>
        <sz val="11"/>
        <rFont val="Times New Roman"/>
        <charset val="0"/>
      </rPr>
      <t xml:space="preserve"> / </t>
    </r>
    <r>
      <rPr>
        <sz val="11"/>
        <rFont val="宋体"/>
        <charset val="134"/>
      </rPr>
      <t>％</t>
    </r>
  </si>
  <si>
    <r>
      <rPr>
        <b/>
        <sz val="11"/>
        <color indexed="8"/>
        <rFont val="宋体"/>
        <charset val="134"/>
      </rPr>
      <t>项</t>
    </r>
    <r>
      <rPr>
        <b/>
        <sz val="11"/>
        <color indexed="8"/>
        <rFont val="Times New Roman"/>
        <charset val="0"/>
      </rPr>
      <t xml:space="preserve">       </t>
    </r>
    <r>
      <rPr>
        <b/>
        <sz val="11"/>
        <color indexed="8"/>
        <rFont val="宋体"/>
        <charset val="134"/>
      </rPr>
      <t>目</t>
    </r>
  </si>
  <si>
    <t>总计</t>
  </si>
  <si>
    <t>中国人寿</t>
  </si>
  <si>
    <t>太保寿险</t>
  </si>
  <si>
    <t>平安人寿</t>
  </si>
  <si>
    <t>新华人寿</t>
  </si>
  <si>
    <t>泰康人寿</t>
  </si>
  <si>
    <t>人保寿</t>
  </si>
  <si>
    <t>中邮人寿</t>
  </si>
  <si>
    <t>生命人寿</t>
  </si>
  <si>
    <t>太平人寿</t>
  </si>
  <si>
    <t>阳光人寿</t>
  </si>
  <si>
    <t>恒大人寿</t>
  </si>
  <si>
    <t>华夏人寿</t>
  </si>
  <si>
    <t>农银人寿</t>
  </si>
  <si>
    <t>华泰人寿</t>
  </si>
  <si>
    <t>全部业务收入</t>
  </si>
  <si>
    <t>同比%</t>
  </si>
  <si>
    <t>市场份额</t>
  </si>
  <si>
    <t>新单保费</t>
  </si>
  <si>
    <t>个人业务  收入</t>
  </si>
  <si>
    <t>保费小计</t>
  </si>
  <si>
    <t>普通寿险</t>
  </si>
  <si>
    <t>分红</t>
  </si>
  <si>
    <t>投连险</t>
  </si>
  <si>
    <t>万能险</t>
  </si>
  <si>
    <t>长期健康险</t>
  </si>
  <si>
    <t>短期健康险</t>
  </si>
  <si>
    <t>长期意外险</t>
  </si>
  <si>
    <t>短期意外险</t>
  </si>
  <si>
    <t>其中新单保费</t>
  </si>
  <si>
    <t>10年期及以上期交新单保费</t>
  </si>
  <si>
    <t>月末持证人力(人）</t>
  </si>
  <si>
    <t>人均保费（元）</t>
  </si>
  <si>
    <t>∕</t>
  </si>
  <si>
    <t>件均保费（元）</t>
  </si>
  <si>
    <t>活动率（%）</t>
  </si>
  <si>
    <t>团体业务收入</t>
  </si>
  <si>
    <t>传统寿险</t>
  </si>
  <si>
    <t>企业年金</t>
  </si>
  <si>
    <t>银行、邮政代理业务</t>
  </si>
  <si>
    <t>合计</t>
  </si>
  <si>
    <t>新单趸交保费</t>
  </si>
  <si>
    <t>电销渠道</t>
  </si>
  <si>
    <t>代理渠道、经纪公司</t>
  </si>
  <si>
    <t>网销渠道</t>
  </si>
  <si>
    <t>赔款、给付合计</t>
  </si>
  <si>
    <t>金额</t>
  </si>
  <si>
    <t>件数</t>
  </si>
  <si>
    <t>短期险赔款</t>
  </si>
  <si>
    <t>死伤医疗给付</t>
  </si>
  <si>
    <t>满期给付</t>
  </si>
  <si>
    <t>年金给付</t>
  </si>
  <si>
    <t>退保</t>
  </si>
  <si>
    <t>2018年1-5月全市保费收入227866.52万元，同比增长0.51%，全市赔（给）付支出共计53223.13万元，同比下降13.37%。</t>
  </si>
  <si>
    <r>
      <rPr>
        <b/>
        <sz val="16"/>
        <rFont val="Times New Roman"/>
        <charset val="0"/>
      </rPr>
      <t xml:space="preserve">       </t>
    </r>
    <r>
      <rPr>
        <b/>
        <sz val="16"/>
        <rFont val="宋体"/>
        <charset val="0"/>
      </rPr>
      <t>广元市保险行业协会</t>
    </r>
    <r>
      <rPr>
        <b/>
        <sz val="16"/>
        <rFont val="Times New Roman"/>
        <charset val="0"/>
      </rPr>
      <t xml:space="preserve"> 2018</t>
    </r>
    <r>
      <rPr>
        <b/>
        <sz val="16"/>
        <rFont val="宋体"/>
        <charset val="0"/>
      </rPr>
      <t>年</t>
    </r>
    <r>
      <rPr>
        <b/>
        <sz val="16"/>
        <rFont val="Times New Roman"/>
        <charset val="0"/>
      </rPr>
      <t>1-5</t>
    </r>
    <r>
      <rPr>
        <b/>
        <sz val="16"/>
        <rFont val="宋体"/>
        <charset val="0"/>
      </rPr>
      <t>月财险数据统表</t>
    </r>
  </si>
  <si>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</si>
  <si>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t>项目</t>
  </si>
  <si>
    <t>人保财险</t>
  </si>
  <si>
    <t>太平洋财险</t>
  </si>
  <si>
    <t>中华联合</t>
  </si>
  <si>
    <t>大地财险</t>
  </si>
  <si>
    <t>平安产险</t>
  </si>
  <si>
    <t>锦泰财险</t>
  </si>
  <si>
    <t>中航安盟</t>
  </si>
  <si>
    <t>国寿财险</t>
  </si>
  <si>
    <t>全部业务</t>
  </si>
  <si>
    <t>保额（百万元）</t>
  </si>
  <si>
    <t>保费收入</t>
  </si>
  <si>
    <t>企业财产保险</t>
  </si>
  <si>
    <t>承保数量(户)</t>
  </si>
  <si>
    <t>机动车辆保险</t>
  </si>
  <si>
    <t>小计</t>
  </si>
  <si>
    <t>承保数量(辆)</t>
  </si>
  <si>
    <t>其中电、网销业务（含交强险、商业险）</t>
  </si>
  <si>
    <t>－</t>
  </si>
  <si>
    <t>车险（不含摩托车、拖拉机）</t>
  </si>
  <si>
    <t>摩托车</t>
  </si>
  <si>
    <t>拖拉机</t>
  </si>
  <si>
    <t>家庭财产保险</t>
  </si>
  <si>
    <t>工程保险</t>
  </si>
  <si>
    <t>货物运输保险</t>
  </si>
  <si>
    <t>信用保险</t>
  </si>
  <si>
    <t>责任保险</t>
  </si>
  <si>
    <t>意外伤害保险</t>
  </si>
  <si>
    <t>健康保险</t>
  </si>
  <si>
    <t>农险保费</t>
  </si>
  <si>
    <t>其中：政策性农业保险</t>
  </si>
  <si>
    <t>其他财产保险</t>
  </si>
  <si>
    <r>
      <rPr>
        <b/>
        <sz val="10.5"/>
        <rFont val="Times New Roman"/>
        <charset val="0"/>
      </rPr>
      <t xml:space="preserve">     </t>
    </r>
    <r>
      <rPr>
        <b/>
        <sz val="14"/>
        <rFont val="Times New Roman"/>
        <charset val="0"/>
      </rPr>
      <t xml:space="preserve">  </t>
    </r>
    <r>
      <rPr>
        <b/>
        <sz val="14"/>
        <rFont val="宋体"/>
        <charset val="0"/>
      </rPr>
      <t>广元市保险行业协会</t>
    </r>
    <r>
      <rPr>
        <b/>
        <sz val="14"/>
        <rFont val="Times New Roman"/>
        <charset val="0"/>
      </rPr>
      <t xml:space="preserve"> 2018</t>
    </r>
    <r>
      <rPr>
        <b/>
        <sz val="14"/>
        <rFont val="宋体"/>
        <charset val="0"/>
      </rPr>
      <t>年</t>
    </r>
    <r>
      <rPr>
        <b/>
        <sz val="14"/>
        <rFont val="Times New Roman"/>
        <charset val="0"/>
      </rPr>
      <t>1-5</t>
    </r>
    <r>
      <rPr>
        <b/>
        <sz val="14"/>
        <rFont val="宋体"/>
        <charset val="0"/>
      </rPr>
      <t>月财险数据统表</t>
    </r>
    <r>
      <rPr>
        <b/>
        <sz val="14"/>
        <rFont val="Times New Roman"/>
        <charset val="0"/>
      </rPr>
      <t>(</t>
    </r>
    <r>
      <rPr>
        <b/>
        <sz val="14"/>
        <rFont val="宋体"/>
        <charset val="0"/>
      </rPr>
      <t>二</t>
    </r>
    <r>
      <rPr>
        <b/>
        <sz val="14"/>
        <rFont val="Times New Roman"/>
        <charset val="0"/>
      </rPr>
      <t>)</t>
    </r>
  </si>
  <si>
    <r>
      <rPr>
        <sz val="10.5"/>
        <rFont val="宋体"/>
        <charset val="134"/>
      </rPr>
      <t xml:space="preserve">                                                    </t>
    </r>
    <r>
      <rPr>
        <sz val="10.5"/>
        <rFont val="宋体"/>
        <charset val="134"/>
      </rPr>
      <t>单位：万元</t>
    </r>
    <r>
      <rPr>
        <sz val="10.5"/>
        <rFont val="Times New Roman"/>
        <charset val="0"/>
      </rPr>
      <t xml:space="preserve"> / </t>
    </r>
    <r>
      <rPr>
        <sz val="10.5"/>
        <rFont val="宋体"/>
        <charset val="134"/>
      </rPr>
      <t>件</t>
    </r>
  </si>
  <si>
    <r>
      <rPr>
        <b/>
        <sz val="10.5"/>
        <color indexed="8"/>
        <rFont val="宋体"/>
        <charset val="134"/>
      </rPr>
      <t>项</t>
    </r>
    <r>
      <rPr>
        <b/>
        <sz val="10.5"/>
        <color indexed="8"/>
        <rFont val="Times New Roman"/>
        <charset val="0"/>
      </rPr>
      <t xml:space="preserve">  </t>
    </r>
    <r>
      <rPr>
        <b/>
        <sz val="10.5"/>
        <color indexed="8"/>
        <rFont val="宋体"/>
        <charset val="134"/>
      </rPr>
      <t>目</t>
    </r>
  </si>
  <si>
    <r>
      <rPr>
        <b/>
        <sz val="10.5"/>
        <color indexed="8"/>
        <rFont val="宋体"/>
        <charset val="134"/>
      </rPr>
      <t>总</t>
    </r>
    <r>
      <rPr>
        <b/>
        <sz val="10.5"/>
        <color indexed="8"/>
        <rFont val="Times New Roman"/>
        <charset val="0"/>
      </rPr>
      <t xml:space="preserve">   </t>
    </r>
    <r>
      <rPr>
        <b/>
        <sz val="10.5"/>
        <color indexed="8"/>
        <rFont val="宋体"/>
        <charset val="134"/>
      </rPr>
      <t>计</t>
    </r>
  </si>
  <si>
    <t>全部业务合计</t>
  </si>
  <si>
    <t>赔款金额</t>
  </si>
  <si>
    <t>赔款件数</t>
  </si>
  <si>
    <r>
      <rPr>
        <sz val="10"/>
        <color indexed="8"/>
        <rFont val="宋体"/>
        <charset val="134"/>
      </rPr>
      <t>赔付率</t>
    </r>
    <r>
      <rPr>
        <sz val="10"/>
        <color indexed="8"/>
        <rFont val="Times New Roman"/>
        <charset val="0"/>
      </rPr>
      <t>%</t>
    </r>
  </si>
  <si>
    <t>未决赔款金额</t>
  </si>
  <si>
    <t>未决赔款件数</t>
  </si>
  <si>
    <t>赔付率%</t>
  </si>
  <si>
    <t>车险(不含摩托车、拖拉机)</t>
  </si>
  <si>
    <t>农业保险</t>
  </si>
  <si>
    <t>政策性农业保险</t>
  </si>
  <si>
    <t>意外保险</t>
  </si>
  <si>
    <t>其它财产保险</t>
  </si>
  <si>
    <t>同比（%）</t>
  </si>
  <si>
    <t>2018年1-2月</t>
  </si>
  <si>
    <t>2017年1-2月</t>
  </si>
  <si>
    <t>2018年1-3月</t>
  </si>
  <si>
    <t>2017年1-3月</t>
  </si>
  <si>
    <t>2018年1-4月</t>
  </si>
  <si>
    <t>2017年1-4月</t>
  </si>
  <si>
    <t>2018年1-5月</t>
  </si>
  <si>
    <t>2017年1-5月</t>
  </si>
  <si>
    <t>2018年1-6月</t>
  </si>
  <si>
    <t>2017年1-6月</t>
  </si>
  <si>
    <t>2018年1-7月</t>
  </si>
  <si>
    <t>2017年1-7月</t>
  </si>
  <si>
    <t>2018年1-8月</t>
  </si>
  <si>
    <t>2017年1-8月</t>
  </si>
  <si>
    <t>2018年1-9月</t>
  </si>
  <si>
    <t>2017年1-9月</t>
  </si>
  <si>
    <t>2018年1-10月</t>
  </si>
  <si>
    <t>2017年1-10月</t>
  </si>
  <si>
    <t>2018年1-11月</t>
  </si>
  <si>
    <t>2017年1-11月</t>
  </si>
  <si>
    <t>2018年1-12月</t>
  </si>
  <si>
    <t>2017年1-12月</t>
  </si>
  <si>
    <t>财险</t>
  </si>
  <si>
    <t>寿险</t>
  </si>
  <si>
    <t>.</t>
  </si>
  <si>
    <t>赔款支出</t>
  </si>
  <si>
    <t>寿险持证人力</t>
  </si>
  <si>
    <t>寿险个险保费收入</t>
  </si>
  <si>
    <t>团险保费收入</t>
  </si>
  <si>
    <t>银邮保费收入</t>
  </si>
  <si>
    <t>寿险满期给付</t>
  </si>
  <si>
    <t>退保金</t>
  </si>
  <si>
    <t>企财险</t>
  </si>
  <si>
    <t>机动车辆全部业务（全部）</t>
  </si>
  <si>
    <t>其中：电、网销业务（含交强险、商业险）</t>
  </si>
  <si>
    <t>承保数量</t>
  </si>
  <si>
    <t>数量</t>
  </si>
  <si>
    <t>家财险</t>
  </si>
  <si>
    <t>公司</t>
  </si>
  <si>
    <t>月末持证人力（人）</t>
  </si>
  <si>
    <t>当月新增人力（人）</t>
  </si>
  <si>
    <t>当月脱落人力（人）</t>
  </si>
  <si>
    <t>活动率%</t>
  </si>
  <si>
    <t>增员率%</t>
  </si>
  <si>
    <t>脱落率%</t>
  </si>
  <si>
    <t>月末人力情况</t>
  </si>
  <si>
    <t>签约银保网点数</t>
  </si>
  <si>
    <t>太平洋寿险</t>
  </si>
  <si>
    <t>人保寿险</t>
  </si>
  <si>
    <t>富德生命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</si>
  <si>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0"/>
      </rPr>
      <t xml:space="preserve">       </t>
    </r>
    <r>
      <rPr>
        <b/>
        <sz val="10"/>
        <color indexed="8"/>
        <rFont val="宋体"/>
        <charset val="134"/>
      </rPr>
      <t>目</t>
    </r>
  </si>
  <si>
    <t>中新大东方</t>
  </si>
  <si>
    <t>新单期交保费</t>
  </si>
  <si>
    <t>自报数据</t>
  </si>
  <si>
    <t>省协会</t>
  </si>
  <si>
    <t>自报－省协会</t>
  </si>
  <si>
    <t>太保财险</t>
  </si>
  <si>
    <t>平安财险</t>
  </si>
</sst>
</file>

<file path=xl/styles.xml><?xml version="1.0" encoding="utf-8"?>
<styleSheet xmlns="http://schemas.openxmlformats.org/spreadsheetml/2006/main">
  <numFmts count="11">
    <numFmt numFmtId="176" formatCode="_ * #,##0_ ;_ * \-#,##0_ ;_ * &quot;-&quot;??_ ;_ @_ "/>
    <numFmt numFmtId="177" formatCode="0_);[Red]\(0\)"/>
    <numFmt numFmtId="178" formatCode="0.00_ "/>
    <numFmt numFmtId="43" formatCode="_ * #,##0.00_ ;_ * \-#,##0.00_ ;_ * &quot;-&quot;??_ ;_ @_ "/>
    <numFmt numFmtId="179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0" formatCode="_ * #,##0.00_ ;_ * \-#,##0.00_ ;_ * &quot;-&quot;??.00_ ;_ @_ "/>
    <numFmt numFmtId="181" formatCode="0.00_ ;[Red]\-0.00\ "/>
    <numFmt numFmtId="182" formatCode="0.0_ "/>
  </numFmts>
  <fonts count="57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sz val="12"/>
      <color rgb="FF3521F5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0"/>
      <color rgb="FF0B17B5"/>
      <name val="宋体"/>
      <charset val="134"/>
    </font>
    <font>
      <sz val="10"/>
      <color rgb="FF0B17B5"/>
      <name val="宋体"/>
      <charset val="134"/>
    </font>
    <font>
      <sz val="12"/>
      <color indexed="12"/>
      <name val="宋体"/>
      <charset val="134"/>
    </font>
    <font>
      <sz val="10"/>
      <color indexed="12"/>
      <name val="宋体"/>
      <charset val="134"/>
    </font>
    <font>
      <b/>
      <sz val="10"/>
      <color indexed="12"/>
      <name val="宋体"/>
      <charset val="134"/>
    </font>
    <font>
      <sz val="10"/>
      <color rgb="FF3521F5"/>
      <name val="宋体"/>
      <charset val="134"/>
    </font>
    <font>
      <sz val="10"/>
      <color indexed="10"/>
      <name val="宋体"/>
      <charset val="134"/>
    </font>
    <font>
      <b/>
      <sz val="16"/>
      <name val="Times New Roman"/>
      <charset val="0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0.5"/>
      <name val="Times New Roman"/>
      <charset val="0"/>
    </font>
    <font>
      <b/>
      <sz val="10.5"/>
      <color indexed="8"/>
      <name val="宋体"/>
      <charset val="134"/>
    </font>
    <font>
      <b/>
      <sz val="14"/>
      <name val="宋体"/>
      <charset val="134"/>
    </font>
    <font>
      <sz val="11"/>
      <name val="Times New Roman"/>
      <charset val="0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0"/>
      <color indexed="8"/>
      <name val="Times New Roman"/>
      <charset val="0"/>
    </font>
    <font>
      <b/>
      <sz val="16"/>
      <name val="宋体"/>
      <charset val="0"/>
    </font>
    <font>
      <sz val="10.5"/>
      <name val="Times New Roman"/>
      <charset val="0"/>
    </font>
    <font>
      <b/>
      <sz val="14"/>
      <name val="Times New Roman"/>
      <charset val="0"/>
    </font>
    <font>
      <b/>
      <sz val="14"/>
      <name val="宋体"/>
      <charset val="0"/>
    </font>
    <font>
      <b/>
      <sz val="10.5"/>
      <color indexed="8"/>
      <name val="Times New Roman"/>
      <charset val="0"/>
    </font>
    <font>
      <sz val="10"/>
      <color indexed="8"/>
      <name val="Times New Roman"/>
      <charset val="0"/>
    </font>
    <font>
      <b/>
      <sz val="14"/>
      <name val="Times New Roman"/>
      <charset val="134"/>
    </font>
    <font>
      <b/>
      <sz val="14"/>
      <color rgb="FF000000"/>
      <name val="Times New Roman"/>
      <charset val="134"/>
    </font>
    <font>
      <sz val="11"/>
      <name val="宋体"/>
      <charset val="134"/>
    </font>
    <font>
      <b/>
      <sz val="11"/>
      <color indexed="8"/>
      <name val="Times New Roman"/>
      <charset val="0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28" fillId="0" borderId="0" applyFon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2" borderId="21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28" fillId="11" borderId="20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7" borderId="23" applyNumberFormat="0" applyAlignment="0" applyProtection="0">
      <alignment vertical="center"/>
    </xf>
    <xf numFmtId="0" fontId="44" fillId="27" borderId="21" applyNumberFormat="0" applyAlignment="0" applyProtection="0">
      <alignment vertical="center"/>
    </xf>
    <xf numFmtId="0" fontId="40" fillId="20" borderId="22" applyNumberFormat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0" fillId="0" borderId="0"/>
    <xf numFmtId="0" fontId="34" fillId="3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201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6" fillId="0" borderId="1" xfId="0" applyFont="1" applyBorder="1" applyAlignment="1">
      <alignment vertical="center"/>
    </xf>
    <xf numFmtId="177" fontId="7" fillId="2" borderId="1" xfId="51" applyNumberFormat="1" applyFont="1" applyFill="1" applyBorder="1" applyAlignment="1">
      <alignment horizontal="center" vertical="center" wrapText="1"/>
    </xf>
    <xf numFmtId="178" fontId="7" fillId="2" borderId="1" xfId="51" applyNumberFormat="1" applyFont="1" applyFill="1" applyBorder="1" applyAlignment="1">
      <alignment horizontal="center" vertical="center" wrapText="1"/>
    </xf>
    <xf numFmtId="43" fontId="7" fillId="2" borderId="1" xfId="51" applyNumberFormat="1" applyFont="1" applyFill="1" applyBorder="1" applyAlignment="1">
      <alignment horizontal="center" vertical="center" wrapText="1"/>
    </xf>
    <xf numFmtId="43" fontId="8" fillId="2" borderId="2" xfId="51" applyNumberFormat="1" applyFont="1" applyFill="1" applyBorder="1" applyAlignment="1">
      <alignment horizontal="center" vertical="center" wrapText="1"/>
    </xf>
    <xf numFmtId="177" fontId="9" fillId="2" borderId="3" xfId="51" applyNumberFormat="1" applyFont="1" applyFill="1" applyBorder="1" applyAlignment="1">
      <alignment vertical="center"/>
    </xf>
    <xf numFmtId="176" fontId="9" fillId="2" borderId="3" xfId="51" applyNumberFormat="1" applyFont="1" applyFill="1" applyBorder="1" applyAlignment="1">
      <alignment vertical="center"/>
    </xf>
    <xf numFmtId="180" fontId="9" fillId="2" borderId="1" xfId="51" applyNumberFormat="1" applyFont="1" applyFill="1" applyBorder="1" applyAlignment="1">
      <alignment vertical="center" wrapText="1"/>
    </xf>
    <xf numFmtId="43" fontId="9" fillId="2" borderId="1" xfId="51" applyNumberFormat="1" applyFont="1" applyFill="1" applyBorder="1" applyAlignment="1">
      <alignment vertical="center" wrapText="1"/>
    </xf>
    <xf numFmtId="180" fontId="9" fillId="2" borderId="3" xfId="51" applyNumberFormat="1" applyFont="1" applyFill="1" applyBorder="1" applyAlignment="1">
      <alignment vertical="center" wrapText="1"/>
    </xf>
    <xf numFmtId="43" fontId="9" fillId="2" borderId="3" xfId="51" applyNumberFormat="1" applyFont="1" applyFill="1" applyBorder="1" applyAlignment="1">
      <alignment vertical="center" wrapText="1"/>
    </xf>
    <xf numFmtId="176" fontId="9" fillId="2" borderId="3" xfId="51" applyNumberFormat="1" applyFont="1" applyFill="1" applyBorder="1" applyAlignment="1">
      <alignment vertical="center" wrapText="1"/>
    </xf>
    <xf numFmtId="43" fontId="8" fillId="2" borderId="1" xfId="51" applyNumberFormat="1" applyFont="1" applyFill="1" applyBorder="1" applyAlignment="1">
      <alignment horizontal="center" vertical="center" wrapText="1"/>
    </xf>
    <xf numFmtId="177" fontId="9" fillId="2" borderId="1" xfId="5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57" fontId="12" fillId="0" borderId="1" xfId="0" applyNumberFormat="1" applyFont="1" applyBorder="1" applyAlignment="1">
      <alignment horizontal="center" vertical="center" wrapText="1"/>
    </xf>
    <xf numFmtId="57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8" fontId="11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178" fontId="11" fillId="3" borderId="1" xfId="0" applyNumberFormat="1" applyFont="1" applyFill="1" applyBorder="1" applyAlignment="1">
      <alignment horizontal="center" vertical="center"/>
    </xf>
    <xf numFmtId="178" fontId="5" fillId="3" borderId="1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178" fontId="11" fillId="4" borderId="1" xfId="0" applyNumberFormat="1" applyFont="1" applyFill="1" applyBorder="1" applyAlignment="1">
      <alignment horizontal="center" vertical="center"/>
    </xf>
    <xf numFmtId="178" fontId="5" fillId="4" borderId="1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179" fontId="5" fillId="0" borderId="1" xfId="0" applyNumberFormat="1" applyFont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178" fontId="11" fillId="5" borderId="1" xfId="0" applyNumberFormat="1" applyFont="1" applyFill="1" applyBorder="1" applyAlignment="1">
      <alignment horizontal="center" vertical="center"/>
    </xf>
    <xf numFmtId="178" fontId="5" fillId="5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5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178" fontId="11" fillId="6" borderId="1" xfId="0" applyNumberFormat="1" applyFont="1" applyFill="1" applyBorder="1" applyAlignment="1">
      <alignment horizontal="center" vertical="center"/>
    </xf>
    <xf numFmtId="178" fontId="5" fillId="6" borderId="1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 wrapText="1"/>
    </xf>
    <xf numFmtId="0" fontId="6" fillId="6" borderId="5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10" xfId="0" applyFont="1" applyFill="1" applyBorder="1" applyAlignment="1">
      <alignment horizontal="left" vertical="center" wrapText="1"/>
    </xf>
    <xf numFmtId="179" fontId="11" fillId="6" borderId="1" xfId="0" applyNumberFormat="1" applyFont="1" applyFill="1" applyBorder="1" applyAlignment="1">
      <alignment horizontal="center" vertical="center"/>
    </xf>
    <xf numFmtId="179" fontId="5" fillId="6" borderId="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3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5" borderId="1" xfId="0" applyNumberFormat="1" applyFont="1" applyFill="1" applyBorder="1" applyAlignment="1">
      <alignment horizontal="center" vertical="center"/>
    </xf>
    <xf numFmtId="178" fontId="13" fillId="6" borderId="1" xfId="0" applyNumberFormat="1" applyFont="1" applyFill="1" applyBorder="1" applyAlignment="1">
      <alignment horizontal="center" vertical="center"/>
    </xf>
    <xf numFmtId="43" fontId="11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 vertical="center"/>
    </xf>
    <xf numFmtId="181" fontId="5" fillId="3" borderId="1" xfId="0" applyNumberFormat="1" applyFont="1" applyFill="1" applyBorder="1" applyAlignment="1">
      <alignment horizontal="center" vertical="center"/>
    </xf>
    <xf numFmtId="43" fontId="11" fillId="3" borderId="1" xfId="0" applyNumberFormat="1" applyFont="1" applyFill="1" applyBorder="1" applyAlignment="1">
      <alignment horizontal="center" vertical="center"/>
    </xf>
    <xf numFmtId="181" fontId="14" fillId="3" borderId="1" xfId="0" applyNumberFormat="1" applyFont="1" applyFill="1" applyBorder="1" applyAlignment="1">
      <alignment horizontal="center" vertical="center"/>
    </xf>
    <xf numFmtId="43" fontId="5" fillId="5" borderId="1" xfId="0" applyNumberFormat="1" applyFont="1" applyFill="1" applyBorder="1" applyAlignment="1">
      <alignment horizontal="center" vertical="center"/>
    </xf>
    <xf numFmtId="43" fontId="11" fillId="6" borderId="1" xfId="0" applyNumberFormat="1" applyFont="1" applyFill="1" applyBorder="1" applyAlignment="1">
      <alignment horizontal="center" vertical="center"/>
    </xf>
    <xf numFmtId="176" fontId="11" fillId="6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43" fontId="13" fillId="5" borderId="1" xfId="0" applyNumberFormat="1" applyFont="1" applyFill="1" applyBorder="1" applyAlignment="1">
      <alignment horizontal="center" vertical="center"/>
    </xf>
    <xf numFmtId="179" fontId="0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1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8" fontId="17" fillId="0" borderId="1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9" fontId="17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78" fontId="17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9" fontId="17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78" fontId="17" fillId="0" borderId="3" xfId="0" applyNumberFormat="1" applyFont="1" applyFill="1" applyBorder="1" applyAlignment="1">
      <alignment horizontal="center" vertical="center"/>
    </xf>
    <xf numFmtId="179" fontId="17" fillId="0" borderId="3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178" fontId="20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/>
    </xf>
    <xf numFmtId="178" fontId="18" fillId="2" borderId="1" xfId="0" applyNumberFormat="1" applyFont="1" applyFill="1" applyBorder="1" applyAlignment="1">
      <alignment horizontal="center" vertical="center" wrapText="1"/>
    </xf>
    <xf numFmtId="178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178" fontId="18" fillId="2" borderId="6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178" fontId="18" fillId="2" borderId="8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3" fontId="25" fillId="0" borderId="1" xfId="51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179" fontId="18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9" fontId="18" fillId="2" borderId="1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left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178" fontId="18" fillId="2" borderId="4" xfId="0" applyNumberFormat="1" applyFont="1" applyFill="1" applyBorder="1" applyAlignment="1">
      <alignment horizontal="center" vertical="center" wrapText="1"/>
    </xf>
    <xf numFmtId="179" fontId="18" fillId="0" borderId="1" xfId="0" applyNumberFormat="1" applyFont="1" applyFill="1" applyBorder="1" applyAlignment="1">
      <alignment horizontal="center" vertical="center" wrapText="1"/>
    </xf>
    <xf numFmtId="182" fontId="18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?鹎%U龡&amp;H?_x0008_e_x0005_9_x0006__x0007__x0001__x0001_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0,0&#13;&#10;NA&#13;&#10;" xfId="48"/>
    <cellStyle name="40% - 强调文字颜色 6" xfId="49" builtinId="51"/>
    <cellStyle name="60% - 强调文字颜色 6" xfId="50" builtinId="52"/>
    <cellStyle name="0,0_x000d_&#10;NA_x000d_&#10;" xfId="51"/>
    <cellStyle name="常规 2" xfId="52"/>
    <cellStyle name="常规_协会平安产险月报1" xfId="53"/>
  </cellStyles>
  <tableStyles count="0" defaultTableStyle="TableStyleMedium9"/>
  <colors>
    <mruColors>
      <color rgb="00FDE9D9"/>
      <color rgb="00CCFFCC"/>
      <color rgb="00DCE6F1"/>
      <color rgb="000B17B5"/>
      <color rgb="000000FF"/>
      <color rgb="00EBF1DE"/>
      <color rgb="00FFFFFF"/>
      <color rgb="00000000"/>
      <color rgb="003521F5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Q72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H68" sqref="H67:I68"/>
    </sheetView>
  </sheetViews>
  <sheetFormatPr defaultColWidth="9" defaultRowHeight="15.6"/>
  <cols>
    <col min="1" max="1" width="4.625" style="31" customWidth="1"/>
    <col min="2" max="2" width="9.25" style="31" customWidth="1"/>
    <col min="3" max="3" width="10.5" customWidth="1"/>
    <col min="4" max="9" width="10.25" style="33" customWidth="1"/>
    <col min="10" max="10" width="9" style="33" customWidth="1"/>
    <col min="11" max="11" width="9.25" style="33" customWidth="1"/>
    <col min="12" max="13" width="9.875" style="33" customWidth="1"/>
    <col min="14" max="14" width="9.75" style="33" customWidth="1"/>
    <col min="15" max="15" width="9.875" style="33" customWidth="1"/>
    <col min="16" max="16" width="8.25" style="33" customWidth="1"/>
    <col min="17" max="17" width="9.125" style="33" customWidth="1"/>
  </cols>
  <sheetData>
    <row r="1" ht="27.75" customHeight="1" spans="1:17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/>
      <c r="O1"/>
      <c r="P1"/>
      <c r="Q1"/>
    </row>
    <row r="2" ht="14.25" customHeight="1" spans="1:17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/>
      <c r="M2"/>
      <c r="N2"/>
      <c r="O2"/>
      <c r="P2"/>
      <c r="Q2"/>
    </row>
    <row r="3" s="2" customFormat="1" ht="19.9" customHeight="1" spans="1:17">
      <c r="A3" s="169" t="s">
        <v>2</v>
      </c>
      <c r="B3" s="169"/>
      <c r="C3" s="170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196" t="s">
        <v>15</v>
      </c>
      <c r="P3" s="5" t="s">
        <v>16</v>
      </c>
      <c r="Q3" s="11" t="s">
        <v>17</v>
      </c>
    </row>
    <row r="4" ht="19.9" customHeight="1" spans="1:17">
      <c r="A4" s="171" t="s">
        <v>18</v>
      </c>
      <c r="B4" s="171" t="s">
        <v>3</v>
      </c>
      <c r="C4" s="172">
        <f>SUM(D4:Q4)</f>
        <v>189283.230796</v>
      </c>
      <c r="D4" s="173">
        <v>40940.631665</v>
      </c>
      <c r="E4" s="173">
        <v>32983.864882</v>
      </c>
      <c r="F4" s="173">
        <v>4993.55</v>
      </c>
      <c r="G4" s="173">
        <v>8819.645719</v>
      </c>
      <c r="H4" s="173">
        <v>20220.547917</v>
      </c>
      <c r="I4" s="173">
        <v>12447.354802</v>
      </c>
      <c r="J4" s="173">
        <v>4101.96</v>
      </c>
      <c r="K4" s="173">
        <v>5956.665347</v>
      </c>
      <c r="L4" s="173">
        <v>848.464705</v>
      </c>
      <c r="M4" s="173">
        <v>2439.767559</v>
      </c>
      <c r="N4" s="173">
        <v>8699.43490099999</v>
      </c>
      <c r="O4" s="197">
        <v>43429.34427</v>
      </c>
      <c r="P4" s="173">
        <v>3227.44</v>
      </c>
      <c r="Q4" s="173">
        <v>174.559029</v>
      </c>
    </row>
    <row r="5" ht="19.9" customHeight="1" spans="1:17">
      <c r="A5" s="171"/>
      <c r="B5" s="171" t="s">
        <v>19</v>
      </c>
      <c r="C5" s="172">
        <v>1.28477382692476</v>
      </c>
      <c r="D5" s="174">
        <v>-9.78</v>
      </c>
      <c r="E5" s="173">
        <v>9.18054900893641</v>
      </c>
      <c r="F5" s="173">
        <v>18.8733862923825</v>
      </c>
      <c r="G5" s="173">
        <v>18.691670253108</v>
      </c>
      <c r="H5" s="173">
        <v>-28.376404</v>
      </c>
      <c r="I5" s="173">
        <v>-6.72317881515606</v>
      </c>
      <c r="J5" s="173">
        <v>-29.58</v>
      </c>
      <c r="K5" s="173">
        <v>-33.4067831374864</v>
      </c>
      <c r="L5" s="173">
        <v>-86.712534</v>
      </c>
      <c r="M5" s="173">
        <v>1.01638926505747</v>
      </c>
      <c r="N5" s="173">
        <v>-16.561437312796</v>
      </c>
      <c r="O5" s="197">
        <v>115.60757295863</v>
      </c>
      <c r="P5" s="173">
        <v>-15.88</v>
      </c>
      <c r="Q5" s="173">
        <v>61.442457351361</v>
      </c>
    </row>
    <row r="6" ht="19.9" customHeight="1" spans="1:17">
      <c r="A6" s="171"/>
      <c r="B6" s="171" t="s">
        <v>20</v>
      </c>
      <c r="C6" s="172">
        <v>2.4389023572967</v>
      </c>
      <c r="D6" s="174">
        <v>21.6292967384542</v>
      </c>
      <c r="E6" s="173">
        <v>17.4256666812436</v>
      </c>
      <c r="F6" s="173">
        <v>2.6381364999955</v>
      </c>
      <c r="G6" s="173">
        <v>4.65949660828928</v>
      </c>
      <c r="H6" s="173">
        <v>10.6826937769214</v>
      </c>
      <c r="I6" s="173">
        <v>6.57604730733656</v>
      </c>
      <c r="J6" s="173">
        <v>2.16710164062071</v>
      </c>
      <c r="K6" s="173">
        <v>3.14695883092771</v>
      </c>
      <c r="L6" s="173">
        <v>0.448251385731276</v>
      </c>
      <c r="M6" s="173">
        <v>1.28895071620447</v>
      </c>
      <c r="N6" s="173">
        <v>4.59598817307583</v>
      </c>
      <c r="O6" s="197">
        <v>22.9441055540762</v>
      </c>
      <c r="P6" s="173">
        <v>1.70508501277558</v>
      </c>
      <c r="Q6" s="47">
        <v>0.0922210743476431</v>
      </c>
    </row>
    <row r="7" ht="19.9" customHeight="1" spans="1:17">
      <c r="A7" s="171"/>
      <c r="B7" s="175" t="s">
        <v>21</v>
      </c>
      <c r="C7" s="176">
        <f>SUM(D7:Q7)</f>
        <v>96324.350098</v>
      </c>
      <c r="D7" s="174">
        <v>14640.750668</v>
      </c>
      <c r="E7" s="174">
        <v>6721.011778</v>
      </c>
      <c r="F7" s="174">
        <v>1654.233431</v>
      </c>
      <c r="G7" s="174">
        <v>2270.464245</v>
      </c>
      <c r="H7" s="174">
        <v>5353.860005</v>
      </c>
      <c r="I7" s="174">
        <v>9110.491532</v>
      </c>
      <c r="J7" s="174">
        <v>3383.08</v>
      </c>
      <c r="K7" s="174">
        <v>2714.394817</v>
      </c>
      <c r="L7" s="174">
        <v>37.325734</v>
      </c>
      <c r="M7" s="174">
        <v>1881.130486</v>
      </c>
      <c r="N7" s="174">
        <v>7838.21696399999</v>
      </c>
      <c r="O7" s="174">
        <v>38175.894022</v>
      </c>
      <c r="P7" s="174">
        <v>2426.07</v>
      </c>
      <c r="Q7" s="173">
        <v>117.426416</v>
      </c>
    </row>
    <row r="8" ht="19.9" customHeight="1" spans="1:17">
      <c r="A8" s="177"/>
      <c r="B8" s="171" t="s">
        <v>19</v>
      </c>
      <c r="C8" s="172">
        <v>-20.0463771052068</v>
      </c>
      <c r="D8" s="174">
        <v>-39.86</v>
      </c>
      <c r="E8" s="47">
        <v>-30.2597751883309</v>
      </c>
      <c r="F8" s="47">
        <v>0.894934314352058</v>
      </c>
      <c r="G8" s="47">
        <v>-2.60365698694839</v>
      </c>
      <c r="H8" s="47">
        <v>-69.566567</v>
      </c>
      <c r="I8" s="47">
        <v>-23.7181527166546</v>
      </c>
      <c r="J8" s="47">
        <v>-36.55</v>
      </c>
      <c r="K8" s="47">
        <v>-59.6358278578684</v>
      </c>
      <c r="L8" s="47">
        <v>-99.375132</v>
      </c>
      <c r="M8" s="47">
        <v>-5.17887914414258</v>
      </c>
      <c r="N8" s="47">
        <v>-23.5596346492011</v>
      </c>
      <c r="O8" s="47">
        <v>99.1085845744798</v>
      </c>
      <c r="P8" s="189">
        <v>-29.46</v>
      </c>
      <c r="Q8" s="47">
        <v>8.60285638391798</v>
      </c>
    </row>
    <row r="9" ht="19.9" customHeight="1" spans="1:17">
      <c r="A9" s="171" t="s">
        <v>22</v>
      </c>
      <c r="B9" s="178" t="s">
        <v>23</v>
      </c>
      <c r="C9" s="172">
        <f>SUM(D9:Q9)</f>
        <v>111307.80505</v>
      </c>
      <c r="D9" s="174">
        <v>39668.001769</v>
      </c>
      <c r="E9" s="179">
        <v>31477.312623</v>
      </c>
      <c r="F9" s="178">
        <v>4071.34</v>
      </c>
      <c r="G9" s="179">
        <v>7590.635653</v>
      </c>
      <c r="H9" s="179">
        <v>18289.220201</v>
      </c>
      <c r="I9" s="179">
        <v>2956.261056</v>
      </c>
      <c r="J9" s="178">
        <v>0</v>
      </c>
      <c r="K9" s="179">
        <v>1935.20258</v>
      </c>
      <c r="L9" s="179">
        <v>0.2706</v>
      </c>
      <c r="M9" s="179">
        <v>871.809383</v>
      </c>
      <c r="N9" s="179">
        <v>370.134901</v>
      </c>
      <c r="O9" s="179">
        <v>3921.928299</v>
      </c>
      <c r="P9" s="179">
        <v>0</v>
      </c>
      <c r="Q9" s="179">
        <v>155.687985</v>
      </c>
    </row>
    <row r="10" ht="19.9" customHeight="1" spans="1:17">
      <c r="A10" s="171"/>
      <c r="B10" s="171" t="s">
        <v>19</v>
      </c>
      <c r="C10" s="172">
        <v>11.5871104250541</v>
      </c>
      <c r="D10" s="174">
        <v>6.5856463270883</v>
      </c>
      <c r="E10" s="173">
        <v>10.8617632871338</v>
      </c>
      <c r="F10" s="173">
        <v>15.973098538992</v>
      </c>
      <c r="G10" s="173">
        <v>18.1573313861706</v>
      </c>
      <c r="H10" s="173">
        <v>18.337956</v>
      </c>
      <c r="I10" s="173">
        <v>-8.71290055704211</v>
      </c>
      <c r="J10" s="171">
        <v>0</v>
      </c>
      <c r="K10" s="173">
        <v>13.1288433927076</v>
      </c>
      <c r="L10" s="173">
        <v>-91.283901</v>
      </c>
      <c r="M10" s="173">
        <v>37.8743956076493</v>
      </c>
      <c r="N10" s="173">
        <v>23.7262891824993</v>
      </c>
      <c r="O10" s="173">
        <v>40.5318438578451</v>
      </c>
      <c r="P10" s="189">
        <v>0</v>
      </c>
      <c r="Q10" s="173">
        <v>45.948723084948</v>
      </c>
    </row>
    <row r="11" ht="19.9" customHeight="1" spans="1:17">
      <c r="A11" s="171"/>
      <c r="B11" s="171" t="s">
        <v>20</v>
      </c>
      <c r="C11" s="172">
        <v>2.71052855765019</v>
      </c>
      <c r="D11" s="174">
        <v>35.6381133840353</v>
      </c>
      <c r="E11" s="173">
        <v>28.2795196696766</v>
      </c>
      <c r="F11" s="173">
        <v>3.65773091848423</v>
      </c>
      <c r="G11" s="173">
        <v>6.81949989903246</v>
      </c>
      <c r="H11" s="173">
        <v>16.4312109045582</v>
      </c>
      <c r="I11" s="173">
        <v>2.65593329656625</v>
      </c>
      <c r="J11" s="171">
        <v>0</v>
      </c>
      <c r="K11" s="173">
        <v>1.73860456517914</v>
      </c>
      <c r="L11" s="189">
        <v>0.000243109636272537</v>
      </c>
      <c r="M11" s="173">
        <v>0.783241914265023</v>
      </c>
      <c r="N11" s="173">
        <v>0.332532746318853</v>
      </c>
      <c r="O11" s="173">
        <v>3.5234980127748</v>
      </c>
      <c r="P11" s="173">
        <v>0</v>
      </c>
      <c r="Q11" s="173">
        <v>0.139871579472854</v>
      </c>
    </row>
    <row r="12" ht="19.9" customHeight="1" spans="1:17">
      <c r="A12" s="171"/>
      <c r="B12" s="171" t="s">
        <v>24</v>
      </c>
      <c r="C12" s="172">
        <f>SUM(D12:Q12)</f>
        <v>33204.232424</v>
      </c>
      <c r="D12" s="174">
        <v>18707.699081</v>
      </c>
      <c r="E12" s="173">
        <v>7053.551483</v>
      </c>
      <c r="F12" s="173">
        <v>594.54</v>
      </c>
      <c r="G12" s="173">
        <v>534.051</v>
      </c>
      <c r="H12" s="173">
        <v>2434.186428</v>
      </c>
      <c r="I12" s="173">
        <v>631.196785</v>
      </c>
      <c r="J12" s="171">
        <v>0</v>
      </c>
      <c r="K12" s="173">
        <v>280.2473</v>
      </c>
      <c r="L12" s="189">
        <v>0</v>
      </c>
      <c r="M12" s="173">
        <v>127.600036</v>
      </c>
      <c r="N12" s="173">
        <v>52.511206</v>
      </c>
      <c r="O12" s="173">
        <v>2762.826944</v>
      </c>
      <c r="P12" s="173">
        <v>0</v>
      </c>
      <c r="Q12" s="173">
        <v>25.822161</v>
      </c>
    </row>
    <row r="13" ht="19.9" customHeight="1" spans="1:17">
      <c r="A13" s="171"/>
      <c r="B13" s="171" t="s">
        <v>25</v>
      </c>
      <c r="C13" s="172">
        <f t="shared" ref="C13:C22" si="0">SUM(D13:Q13)</f>
        <v>55968.414507</v>
      </c>
      <c r="D13" s="174">
        <v>13863.69759</v>
      </c>
      <c r="E13" s="173">
        <v>19868.384019</v>
      </c>
      <c r="F13" s="173">
        <v>2404.67</v>
      </c>
      <c r="G13" s="173">
        <v>3752.418089</v>
      </c>
      <c r="H13" s="173">
        <v>12657.7368</v>
      </c>
      <c r="I13" s="173">
        <v>1748.5786</v>
      </c>
      <c r="J13" s="171">
        <v>0</v>
      </c>
      <c r="K13" s="173">
        <v>1048.3749</v>
      </c>
      <c r="L13" s="189">
        <v>0.2082</v>
      </c>
      <c r="M13" s="173">
        <v>334.654437</v>
      </c>
      <c r="N13" s="173">
        <v>215.315692</v>
      </c>
      <c r="O13" s="173">
        <v>0</v>
      </c>
      <c r="P13" s="173">
        <v>0</v>
      </c>
      <c r="Q13" s="173">
        <v>74.37618</v>
      </c>
    </row>
    <row r="14" ht="19.9" customHeight="1" spans="1:17">
      <c r="A14" s="171"/>
      <c r="B14" s="171" t="s">
        <v>26</v>
      </c>
      <c r="C14" s="172">
        <f t="shared" si="0"/>
        <v>0.06</v>
      </c>
      <c r="D14" s="174">
        <v>0</v>
      </c>
      <c r="E14" s="47">
        <v>0</v>
      </c>
      <c r="F14" s="6">
        <v>0.06</v>
      </c>
      <c r="G14" s="47">
        <v>0</v>
      </c>
      <c r="H14" s="47">
        <v>0</v>
      </c>
      <c r="I14" s="47">
        <v>0</v>
      </c>
      <c r="J14" s="171">
        <v>0</v>
      </c>
      <c r="K14" s="173">
        <v>0</v>
      </c>
      <c r="L14" s="189">
        <v>0</v>
      </c>
      <c r="M14" s="173">
        <v>0</v>
      </c>
      <c r="N14" s="189">
        <v>0</v>
      </c>
      <c r="O14" s="189">
        <v>0</v>
      </c>
      <c r="P14" s="189">
        <v>0</v>
      </c>
      <c r="Q14" s="189">
        <v>0</v>
      </c>
    </row>
    <row r="15" ht="19.9" customHeight="1" spans="1:17">
      <c r="A15" s="171"/>
      <c r="B15" s="171" t="s">
        <v>27</v>
      </c>
      <c r="C15" s="172">
        <f t="shared" si="0"/>
        <v>349.439082</v>
      </c>
      <c r="D15" s="174">
        <v>0</v>
      </c>
      <c r="E15" s="47">
        <v>1.700998</v>
      </c>
      <c r="F15" s="47">
        <v>130.01</v>
      </c>
      <c r="G15" s="47">
        <v>0.124207</v>
      </c>
      <c r="H15" s="47">
        <v>168.928174</v>
      </c>
      <c r="I15" s="47">
        <v>27.684985</v>
      </c>
      <c r="J15" s="171">
        <v>0</v>
      </c>
      <c r="K15" s="173">
        <v>0</v>
      </c>
      <c r="L15" s="189">
        <v>0</v>
      </c>
      <c r="M15" s="173">
        <v>20.612877</v>
      </c>
      <c r="N15" s="173">
        <v>0.377841</v>
      </c>
      <c r="O15" s="173">
        <v>0</v>
      </c>
      <c r="P15" s="189">
        <v>0</v>
      </c>
      <c r="Q15" s="173">
        <v>0</v>
      </c>
    </row>
    <row r="16" ht="19.9" customHeight="1" spans="1:17">
      <c r="A16" s="171"/>
      <c r="B16" s="180" t="s">
        <v>28</v>
      </c>
      <c r="C16" s="172">
        <f t="shared" si="0"/>
        <v>15375.368542</v>
      </c>
      <c r="D16" s="174">
        <v>2999.432655</v>
      </c>
      <c r="E16" s="47">
        <v>4066.536394</v>
      </c>
      <c r="F16" s="173">
        <v>813.57</v>
      </c>
      <c r="G16" s="173">
        <v>3085.32017</v>
      </c>
      <c r="H16" s="173">
        <v>2378.131309</v>
      </c>
      <c r="I16" s="173">
        <v>0</v>
      </c>
      <c r="J16" s="173">
        <v>0</v>
      </c>
      <c r="K16" s="173">
        <v>548.8895</v>
      </c>
      <c r="L16" s="189">
        <v>0.0624</v>
      </c>
      <c r="M16" s="173">
        <v>317.743921</v>
      </c>
      <c r="N16" s="173">
        <v>92.614323</v>
      </c>
      <c r="O16" s="173">
        <v>1021.5703</v>
      </c>
      <c r="P16" s="189">
        <v>0</v>
      </c>
      <c r="Q16" s="173">
        <v>51.49757</v>
      </c>
    </row>
    <row r="17" ht="19.9" customHeight="1" spans="1:17">
      <c r="A17" s="171"/>
      <c r="B17" s="180" t="s">
        <v>29</v>
      </c>
      <c r="C17" s="172">
        <f t="shared" si="0"/>
        <v>3590.583604</v>
      </c>
      <c r="D17" s="174">
        <v>1814.70505</v>
      </c>
      <c r="E17" s="173">
        <v>239.280428</v>
      </c>
      <c r="F17" s="173">
        <v>0.47</v>
      </c>
      <c r="G17" s="173">
        <v>210.331698</v>
      </c>
      <c r="H17" s="173">
        <v>603.643702</v>
      </c>
      <c r="I17" s="173">
        <v>491.247853</v>
      </c>
      <c r="J17" s="173">
        <v>0</v>
      </c>
      <c r="K17" s="173">
        <v>57.477673</v>
      </c>
      <c r="L17" s="189">
        <v>0</v>
      </c>
      <c r="M17" s="173">
        <v>40.743389</v>
      </c>
      <c r="N17" s="173">
        <v>1.79512</v>
      </c>
      <c r="O17" s="173">
        <v>127.662994</v>
      </c>
      <c r="P17" s="189">
        <v>0</v>
      </c>
      <c r="Q17" s="173">
        <v>3.225697</v>
      </c>
    </row>
    <row r="18" ht="19.9" customHeight="1" spans="1:17">
      <c r="A18" s="171"/>
      <c r="B18" s="180" t="s">
        <v>30</v>
      </c>
      <c r="C18" s="172">
        <f t="shared" si="0"/>
        <v>215.048554</v>
      </c>
      <c r="D18" s="174">
        <v>38.951507</v>
      </c>
      <c r="E18" s="173">
        <v>54.788925</v>
      </c>
      <c r="F18" s="173">
        <v>98.91</v>
      </c>
      <c r="G18" s="173">
        <v>0</v>
      </c>
      <c r="H18" s="173">
        <v>0</v>
      </c>
      <c r="I18" s="173">
        <v>0</v>
      </c>
      <c r="J18" s="173">
        <v>0</v>
      </c>
      <c r="K18" s="173">
        <v>0.20283</v>
      </c>
      <c r="L18" s="189">
        <v>0</v>
      </c>
      <c r="M18" s="173">
        <v>15.559576</v>
      </c>
      <c r="N18" s="173">
        <v>5.893114</v>
      </c>
      <c r="O18" s="173">
        <v>0</v>
      </c>
      <c r="P18" s="189">
        <v>0</v>
      </c>
      <c r="Q18" s="173">
        <v>0.742602</v>
      </c>
    </row>
    <row r="19" ht="19.9" customHeight="1" spans="1:17">
      <c r="A19" s="171"/>
      <c r="B19" s="180" t="s">
        <v>31</v>
      </c>
      <c r="C19" s="172">
        <f t="shared" si="0"/>
        <v>2604.658337</v>
      </c>
      <c r="D19" s="174">
        <v>2243.515886</v>
      </c>
      <c r="E19" s="47">
        <v>193.070376</v>
      </c>
      <c r="F19" s="47">
        <v>29.11</v>
      </c>
      <c r="G19" s="47">
        <v>8.390489</v>
      </c>
      <c r="H19" s="47">
        <v>46.593788</v>
      </c>
      <c r="I19" s="47">
        <v>57.552833</v>
      </c>
      <c r="J19" s="173">
        <v>0</v>
      </c>
      <c r="K19" s="173">
        <v>0.010377</v>
      </c>
      <c r="L19" s="189">
        <v>0</v>
      </c>
      <c r="M19" s="173">
        <v>14.895147</v>
      </c>
      <c r="N19" s="173">
        <v>1.627605</v>
      </c>
      <c r="O19" s="173">
        <v>9.868061</v>
      </c>
      <c r="P19" s="189">
        <v>0</v>
      </c>
      <c r="Q19" s="173">
        <v>0.023775</v>
      </c>
    </row>
    <row r="20" ht="19.9" customHeight="1" spans="1:17">
      <c r="A20" s="171"/>
      <c r="B20" s="181" t="s">
        <v>32</v>
      </c>
      <c r="C20" s="172">
        <f t="shared" si="0"/>
        <v>30534.634947</v>
      </c>
      <c r="D20" s="174">
        <v>13800.191778</v>
      </c>
      <c r="E20" s="173">
        <v>5775.268202</v>
      </c>
      <c r="F20" s="173">
        <v>1364.694692</v>
      </c>
      <c r="G20" s="173">
        <v>1748.470046</v>
      </c>
      <c r="H20" s="173">
        <v>4393.670569</v>
      </c>
      <c r="I20" s="173">
        <v>917.10989</v>
      </c>
      <c r="J20" s="171">
        <v>0</v>
      </c>
      <c r="K20" s="173">
        <v>460.23315</v>
      </c>
      <c r="L20" s="189">
        <v>0</v>
      </c>
      <c r="M20" s="173">
        <v>414.988251</v>
      </c>
      <c r="N20" s="173">
        <v>148.216964</v>
      </c>
      <c r="O20" s="173">
        <v>1413.236033</v>
      </c>
      <c r="P20" s="189">
        <v>0</v>
      </c>
      <c r="Q20" s="173">
        <v>98.555372</v>
      </c>
    </row>
    <row r="21" s="104" customFormat="1" ht="19.9" customHeight="1" spans="1:17">
      <c r="A21" s="182"/>
      <c r="B21" s="183" t="s">
        <v>33</v>
      </c>
      <c r="C21" s="184">
        <f t="shared" si="0"/>
        <v>13003.740647</v>
      </c>
      <c r="D21" s="185">
        <v>2456.801923</v>
      </c>
      <c r="E21" s="186">
        <v>3337.878662</v>
      </c>
      <c r="F21" s="186">
        <v>548.529207</v>
      </c>
      <c r="G21" s="186">
        <v>910.42388</v>
      </c>
      <c r="H21" s="186">
        <v>3296.915864</v>
      </c>
      <c r="I21" s="186">
        <v>337.765176</v>
      </c>
      <c r="J21" s="182">
        <v>0</v>
      </c>
      <c r="K21" s="186">
        <v>321.6721</v>
      </c>
      <c r="L21" s="198">
        <v>0</v>
      </c>
      <c r="M21" s="186">
        <v>400.45495</v>
      </c>
      <c r="N21" s="186">
        <v>19.67</v>
      </c>
      <c r="O21" s="186">
        <v>1291.393495</v>
      </c>
      <c r="P21" s="198">
        <v>0</v>
      </c>
      <c r="Q21" s="186">
        <v>82.23539</v>
      </c>
    </row>
    <row r="22" ht="19.9" customHeight="1" spans="1:17">
      <c r="A22" s="171"/>
      <c r="B22" s="181" t="s">
        <v>34</v>
      </c>
      <c r="C22" s="187">
        <f t="shared" si="0"/>
        <v>11321</v>
      </c>
      <c r="D22" s="6">
        <v>2330</v>
      </c>
      <c r="E22" s="6">
        <v>1930</v>
      </c>
      <c r="F22" s="6">
        <v>359</v>
      </c>
      <c r="G22" s="6">
        <v>810</v>
      </c>
      <c r="H22" s="6">
        <v>2750</v>
      </c>
      <c r="I22" s="6">
        <v>340</v>
      </c>
      <c r="J22" s="171">
        <v>0</v>
      </c>
      <c r="K22" s="171">
        <v>333</v>
      </c>
      <c r="L22" s="171">
        <v>0</v>
      </c>
      <c r="M22" s="171">
        <v>637</v>
      </c>
      <c r="N22" s="171">
        <v>207</v>
      </c>
      <c r="O22" s="171">
        <v>1528</v>
      </c>
      <c r="P22" s="189">
        <v>0</v>
      </c>
      <c r="Q22" s="189">
        <v>97</v>
      </c>
    </row>
    <row r="23" ht="19.9" customHeight="1" spans="1:17">
      <c r="A23" s="171"/>
      <c r="B23" s="181" t="s">
        <v>35</v>
      </c>
      <c r="C23" s="188" t="s">
        <v>36</v>
      </c>
      <c r="D23" s="173">
        <v>1210.34953648069</v>
      </c>
      <c r="E23" s="173">
        <v>2635.28302369668</v>
      </c>
      <c r="F23" s="173">
        <v>4003.05541033435</v>
      </c>
      <c r="G23" s="173">
        <v>5396.51248765432</v>
      </c>
      <c r="H23" s="173">
        <v>2016.224113</v>
      </c>
      <c r="I23" s="173">
        <v>1624.89985315712</v>
      </c>
      <c r="J23" s="171">
        <v>0</v>
      </c>
      <c r="K23" s="173">
        <v>1483.62162162162</v>
      </c>
      <c r="L23" s="171">
        <v>0</v>
      </c>
      <c r="M23" s="173">
        <v>1007.48588697017</v>
      </c>
      <c r="N23" s="173">
        <v>882.18</v>
      </c>
      <c r="O23" s="173">
        <v>2089.62</v>
      </c>
      <c r="P23" s="189">
        <v>0</v>
      </c>
      <c r="Q23" s="173">
        <v>1942.62680412371</v>
      </c>
    </row>
    <row r="24" ht="19.9" customHeight="1" spans="1:17">
      <c r="A24" s="171"/>
      <c r="B24" s="181" t="s">
        <v>37</v>
      </c>
      <c r="C24" s="188" t="s">
        <v>36</v>
      </c>
      <c r="D24" s="173">
        <v>4011.54256045519</v>
      </c>
      <c r="E24" s="173">
        <v>1833.14963580008</v>
      </c>
      <c r="F24" s="173">
        <v>5144.5516796875</v>
      </c>
      <c r="G24" s="173">
        <v>4556.86746416471</v>
      </c>
      <c r="H24" s="173">
        <v>1230.378249</v>
      </c>
      <c r="I24" s="173">
        <v>2851.95051546392</v>
      </c>
      <c r="J24" s="171">
        <v>0</v>
      </c>
      <c r="K24" s="173">
        <v>4705.2</v>
      </c>
      <c r="L24" s="171">
        <v>0</v>
      </c>
      <c r="M24" s="173">
        <v>4167.32798701299</v>
      </c>
      <c r="N24" s="173">
        <v>4276.68</v>
      </c>
      <c r="O24" s="173">
        <v>9034.69</v>
      </c>
      <c r="P24" s="189">
        <v>0</v>
      </c>
      <c r="Q24" s="173">
        <v>4187.44</v>
      </c>
    </row>
    <row r="25" ht="19.9" customHeight="1" spans="1:17">
      <c r="A25" s="171"/>
      <c r="B25" s="180" t="s">
        <v>38</v>
      </c>
      <c r="C25" s="188" t="s">
        <v>36</v>
      </c>
      <c r="D25" s="173">
        <v>19.2422307364836</v>
      </c>
      <c r="E25" s="173">
        <v>60.0473933649289</v>
      </c>
      <c r="F25" s="173">
        <v>45.9610027855153</v>
      </c>
      <c r="G25" s="173">
        <v>44.1975308641975</v>
      </c>
      <c r="H25" s="173">
        <v>30.556566</v>
      </c>
      <c r="I25" s="173">
        <v>30.5433186490455</v>
      </c>
      <c r="J25" s="171">
        <v>0</v>
      </c>
      <c r="K25" s="173">
        <v>16.2162162162162</v>
      </c>
      <c r="L25" s="171">
        <v>0</v>
      </c>
      <c r="M25" s="173">
        <v>13.1868131868132</v>
      </c>
      <c r="N25" s="173">
        <v>14</v>
      </c>
      <c r="O25" s="173">
        <v>19.69</v>
      </c>
      <c r="P25" s="189">
        <v>0</v>
      </c>
      <c r="Q25" s="173">
        <v>16.4948453608247</v>
      </c>
    </row>
    <row r="26" ht="19.9" customHeight="1" spans="1:17">
      <c r="A26" s="171" t="s">
        <v>39</v>
      </c>
      <c r="B26" s="171" t="s">
        <v>23</v>
      </c>
      <c r="C26" s="172">
        <f>SUM(D26:Q26)</f>
        <v>836.584112</v>
      </c>
      <c r="D26" s="173">
        <v>225.988159</v>
      </c>
      <c r="E26" s="173">
        <v>172.302365</v>
      </c>
      <c r="F26" s="171">
        <v>0</v>
      </c>
      <c r="G26" s="173">
        <v>115.917999</v>
      </c>
      <c r="H26" s="189">
        <v>0</v>
      </c>
      <c r="I26" s="173">
        <v>32.857722</v>
      </c>
      <c r="J26" s="171">
        <v>0</v>
      </c>
      <c r="K26" s="173">
        <v>16.114381</v>
      </c>
      <c r="L26" s="173">
        <v>2.00464</v>
      </c>
      <c r="M26" s="173">
        <v>61.73796</v>
      </c>
      <c r="N26" s="171">
        <v>0</v>
      </c>
      <c r="O26" s="173">
        <v>62.963142</v>
      </c>
      <c r="P26" s="171">
        <v>144.69</v>
      </c>
      <c r="Q26" s="173">
        <v>2.007744</v>
      </c>
    </row>
    <row r="27" ht="19.9" customHeight="1" spans="1:17">
      <c r="A27" s="171"/>
      <c r="B27" s="171" t="s">
        <v>19</v>
      </c>
      <c r="C27" s="172">
        <v>-31.8977715503586</v>
      </c>
      <c r="D27" s="173">
        <v>-46.5561878678697</v>
      </c>
      <c r="E27" s="173">
        <v>-14.0767701104325</v>
      </c>
      <c r="F27" s="171">
        <v>0</v>
      </c>
      <c r="G27" s="173">
        <v>0.0170813693900485</v>
      </c>
      <c r="H27" s="189">
        <v>0</v>
      </c>
      <c r="I27" s="173">
        <v>-57.5278557281257</v>
      </c>
      <c r="J27" s="171">
        <v>0</v>
      </c>
      <c r="K27" s="173">
        <v>-5.58157101777835</v>
      </c>
      <c r="L27" s="173">
        <v>-8.41709</v>
      </c>
      <c r="M27" s="173">
        <v>778.792765875978</v>
      </c>
      <c r="N27" s="171">
        <v>0</v>
      </c>
      <c r="O27" s="173">
        <v>11.0507926727842</v>
      </c>
      <c r="P27" s="173">
        <v>-0.56</v>
      </c>
      <c r="Q27" s="173">
        <v>38.3181999807101</v>
      </c>
    </row>
    <row r="28" ht="19.9" customHeight="1" spans="1:17">
      <c r="A28" s="171"/>
      <c r="B28" s="171" t="s">
        <v>20</v>
      </c>
      <c r="C28" s="172">
        <v>0.42956992177275</v>
      </c>
      <c r="D28" s="173">
        <v>27.0132023496999</v>
      </c>
      <c r="E28" s="173">
        <v>20.5959403876415</v>
      </c>
      <c r="F28" s="171">
        <v>0</v>
      </c>
      <c r="G28" s="173">
        <v>13.8561081112188</v>
      </c>
      <c r="H28" s="189">
        <v>0</v>
      </c>
      <c r="I28" s="173">
        <v>3.92760530933918</v>
      </c>
      <c r="J28" s="171">
        <v>0</v>
      </c>
      <c r="K28" s="173">
        <v>1.92621169453909</v>
      </c>
      <c r="L28" s="173">
        <v>0.23962205010176</v>
      </c>
      <c r="M28" s="173">
        <v>7.37976721221787</v>
      </c>
      <c r="N28" s="173">
        <v>0</v>
      </c>
      <c r="O28" s="173">
        <v>7.52621775824497</v>
      </c>
      <c r="P28" s="173">
        <v>17.2953320442691</v>
      </c>
      <c r="Q28" s="173">
        <v>0.239993082727825</v>
      </c>
    </row>
    <row r="29" ht="19.9" customHeight="1" spans="1:17">
      <c r="A29" s="171"/>
      <c r="B29" s="171" t="s">
        <v>40</v>
      </c>
      <c r="C29" s="172">
        <f t="shared" ref="C29:C37" si="1">SUM(D29:Q29)</f>
        <v>105.391733</v>
      </c>
      <c r="D29" s="173">
        <v>86.906716</v>
      </c>
      <c r="E29" s="173">
        <v>5.725896</v>
      </c>
      <c r="F29" s="171">
        <v>0</v>
      </c>
      <c r="G29" s="173">
        <v>13.753977</v>
      </c>
      <c r="H29" s="189">
        <v>0</v>
      </c>
      <c r="I29" s="171">
        <v>0.217</v>
      </c>
      <c r="J29" s="171">
        <v>0</v>
      </c>
      <c r="K29" s="173">
        <v>0.0238</v>
      </c>
      <c r="L29" s="173">
        <v>-1.235656</v>
      </c>
      <c r="M29" s="173">
        <v>0</v>
      </c>
      <c r="N29" s="171">
        <v>0</v>
      </c>
      <c r="O29" s="171">
        <v>0</v>
      </c>
      <c r="P29" s="171">
        <v>0</v>
      </c>
      <c r="Q29" s="171">
        <v>0</v>
      </c>
    </row>
    <row r="30" ht="19.9" customHeight="1" spans="1:17">
      <c r="A30" s="171"/>
      <c r="B30" s="171" t="s">
        <v>25</v>
      </c>
      <c r="C30" s="172">
        <f t="shared" si="1"/>
        <v>24.2328</v>
      </c>
      <c r="D30" s="173">
        <v>22.37949</v>
      </c>
      <c r="E30" s="173">
        <v>0.9626</v>
      </c>
      <c r="F30" s="171">
        <v>0</v>
      </c>
      <c r="G30" s="173">
        <v>0</v>
      </c>
      <c r="H30" s="189">
        <v>0</v>
      </c>
      <c r="I30" s="171">
        <v>0</v>
      </c>
      <c r="J30" s="171">
        <v>0</v>
      </c>
      <c r="K30" s="171">
        <v>0</v>
      </c>
      <c r="L30" s="173">
        <v>0.89071</v>
      </c>
      <c r="M30" s="171">
        <v>0</v>
      </c>
      <c r="N30" s="171">
        <v>0</v>
      </c>
      <c r="O30" s="171">
        <v>0</v>
      </c>
      <c r="P30" s="171">
        <v>0</v>
      </c>
      <c r="Q30" s="171">
        <v>0</v>
      </c>
    </row>
    <row r="31" ht="19.9" customHeight="1" spans="1:17">
      <c r="A31" s="171"/>
      <c r="B31" s="171" t="s">
        <v>28</v>
      </c>
      <c r="C31" s="172">
        <f t="shared" si="1"/>
        <v>18.111814</v>
      </c>
      <c r="D31" s="173">
        <v>14.292936</v>
      </c>
      <c r="E31" s="173">
        <v>0.86175</v>
      </c>
      <c r="F31" s="171">
        <v>0</v>
      </c>
      <c r="G31" s="171">
        <v>0</v>
      </c>
      <c r="H31" s="189">
        <v>0</v>
      </c>
      <c r="I31" s="171">
        <v>0</v>
      </c>
      <c r="J31" s="171">
        <v>0</v>
      </c>
      <c r="K31" s="171">
        <v>0</v>
      </c>
      <c r="L31" s="173">
        <v>2.81344</v>
      </c>
      <c r="M31" s="171">
        <v>0</v>
      </c>
      <c r="N31" s="171">
        <v>0</v>
      </c>
      <c r="O31" s="173">
        <v>0.143688</v>
      </c>
      <c r="P31" s="171">
        <v>0</v>
      </c>
      <c r="Q31" s="171">
        <v>0</v>
      </c>
    </row>
    <row r="32" ht="19.9" customHeight="1" spans="1:17">
      <c r="A32" s="171"/>
      <c r="B32" s="171" t="s">
        <v>29</v>
      </c>
      <c r="C32" s="172">
        <f t="shared" si="1"/>
        <v>178.59293</v>
      </c>
      <c r="D32" s="173">
        <v>51.112104</v>
      </c>
      <c r="E32" s="173">
        <v>36.307049</v>
      </c>
      <c r="F32" s="171">
        <v>0</v>
      </c>
      <c r="G32" s="173">
        <v>25.607145</v>
      </c>
      <c r="H32" s="189">
        <v>0</v>
      </c>
      <c r="I32" s="173">
        <v>16.477536</v>
      </c>
      <c r="J32" s="171">
        <v>0</v>
      </c>
      <c r="K32" s="173">
        <v>2.27392</v>
      </c>
      <c r="L32" s="173">
        <v>-0.0234</v>
      </c>
      <c r="M32" s="173">
        <v>7.357054</v>
      </c>
      <c r="N32" s="173">
        <v>0</v>
      </c>
      <c r="O32" s="173">
        <v>39.366522</v>
      </c>
      <c r="P32" s="173">
        <v>0</v>
      </c>
      <c r="Q32" s="173">
        <v>0.115</v>
      </c>
    </row>
    <row r="33" ht="19.9" customHeight="1" spans="1:17">
      <c r="A33" s="171"/>
      <c r="B33" s="171" t="s">
        <v>30</v>
      </c>
      <c r="C33" s="172">
        <f t="shared" si="1"/>
        <v>0</v>
      </c>
      <c r="D33" s="171">
        <v>0</v>
      </c>
      <c r="E33" s="171">
        <v>0</v>
      </c>
      <c r="F33" s="171">
        <v>0</v>
      </c>
      <c r="G33" s="171">
        <v>0</v>
      </c>
      <c r="H33" s="189">
        <v>0</v>
      </c>
      <c r="I33" s="171">
        <v>0</v>
      </c>
      <c r="J33" s="171">
        <v>0</v>
      </c>
      <c r="K33" s="171">
        <v>0</v>
      </c>
      <c r="L33" s="171">
        <v>0</v>
      </c>
      <c r="M33" s="171">
        <v>0</v>
      </c>
      <c r="N33" s="171">
        <v>0</v>
      </c>
      <c r="O33" s="171">
        <v>0</v>
      </c>
      <c r="P33" s="171">
        <v>0</v>
      </c>
      <c r="Q33" s="171">
        <v>0</v>
      </c>
    </row>
    <row r="34" ht="19.9" customHeight="1" spans="1:17">
      <c r="A34" s="171"/>
      <c r="B34" s="171" t="s">
        <v>31</v>
      </c>
      <c r="C34" s="172">
        <f t="shared" si="1"/>
        <v>508.554105</v>
      </c>
      <c r="D34" s="173">
        <v>51.296913</v>
      </c>
      <c r="E34" s="173">
        <v>126.74434</v>
      </c>
      <c r="F34" s="171">
        <v>0</v>
      </c>
      <c r="G34" s="173">
        <v>76.556877</v>
      </c>
      <c r="H34" s="189">
        <v>0</v>
      </c>
      <c r="I34" s="173">
        <v>16.163186</v>
      </c>
      <c r="J34" s="171">
        <v>0</v>
      </c>
      <c r="K34" s="173">
        <v>13.816661</v>
      </c>
      <c r="L34" s="173">
        <v>-0.440454</v>
      </c>
      <c r="M34" s="173">
        <v>54.380906</v>
      </c>
      <c r="N34" s="173">
        <v>0</v>
      </c>
      <c r="O34" s="173">
        <v>23.452932</v>
      </c>
      <c r="P34" s="173">
        <v>144.69</v>
      </c>
      <c r="Q34" s="173">
        <v>1.892744</v>
      </c>
    </row>
    <row r="35" ht="19.9" customHeight="1" spans="1:17">
      <c r="A35" s="171"/>
      <c r="B35" s="171" t="s">
        <v>41</v>
      </c>
      <c r="C35" s="172">
        <f t="shared" si="1"/>
        <v>0</v>
      </c>
      <c r="D35" s="171">
        <v>0</v>
      </c>
      <c r="E35" s="173">
        <v>0</v>
      </c>
      <c r="F35" s="171">
        <v>0</v>
      </c>
      <c r="G35" s="171">
        <v>0</v>
      </c>
      <c r="H35" s="189">
        <v>0</v>
      </c>
      <c r="I35" s="171">
        <v>0</v>
      </c>
      <c r="J35" s="171">
        <v>0</v>
      </c>
      <c r="K35" s="171">
        <v>0</v>
      </c>
      <c r="L35" s="171">
        <v>0</v>
      </c>
      <c r="M35" s="171">
        <v>0</v>
      </c>
      <c r="N35" s="171">
        <v>0</v>
      </c>
      <c r="O35" s="171">
        <v>0</v>
      </c>
      <c r="P35" s="171">
        <v>0</v>
      </c>
      <c r="Q35" s="171">
        <v>0</v>
      </c>
    </row>
    <row r="36" ht="19.9" customHeight="1" spans="1:17">
      <c r="A36" s="171"/>
      <c r="B36" s="180" t="s">
        <v>32</v>
      </c>
      <c r="C36" s="172">
        <f t="shared" si="1"/>
        <v>710.41661</v>
      </c>
      <c r="D36" s="173">
        <v>111.719375</v>
      </c>
      <c r="E36" s="173">
        <v>165.720214</v>
      </c>
      <c r="F36" s="171">
        <v>0</v>
      </c>
      <c r="G36" s="173">
        <v>115.917999</v>
      </c>
      <c r="H36" s="189">
        <v>0</v>
      </c>
      <c r="I36" s="173">
        <v>27.911722</v>
      </c>
      <c r="J36" s="171">
        <v>0</v>
      </c>
      <c r="K36" s="173">
        <v>16.114381</v>
      </c>
      <c r="L36" s="173">
        <v>1.618055</v>
      </c>
      <c r="M36" s="173">
        <v>61.73796</v>
      </c>
      <c r="N36" s="171">
        <v>0</v>
      </c>
      <c r="O36" s="173">
        <v>62.97916</v>
      </c>
      <c r="P36" s="173">
        <v>144.69</v>
      </c>
      <c r="Q36" s="173">
        <v>2.007744</v>
      </c>
    </row>
    <row r="37" ht="19.9" customHeight="1" spans="1:17">
      <c r="A37" s="171" t="s">
        <v>42</v>
      </c>
      <c r="B37" s="171" t="s">
        <v>43</v>
      </c>
      <c r="C37" s="172">
        <f t="shared" si="1"/>
        <v>75385.920339</v>
      </c>
      <c r="D37" s="173">
        <v>1046.641737</v>
      </c>
      <c r="E37" s="173">
        <v>502.722138</v>
      </c>
      <c r="F37" s="173">
        <v>33.77</v>
      </c>
      <c r="G37" s="173">
        <v>1113.092067</v>
      </c>
      <c r="H37" s="173">
        <v>1913.139394</v>
      </c>
      <c r="I37" s="173">
        <v>9458.236024</v>
      </c>
      <c r="J37" s="173">
        <v>4101.96</v>
      </c>
      <c r="K37" s="173">
        <v>4003.210886</v>
      </c>
      <c r="L37" s="173">
        <v>836.13193</v>
      </c>
      <c r="M37" s="173">
        <v>1503.650034</v>
      </c>
      <c r="N37" s="173">
        <v>8329.3</v>
      </c>
      <c r="O37" s="173">
        <v>39444.452829</v>
      </c>
      <c r="P37" s="173">
        <v>3082.75</v>
      </c>
      <c r="Q37" s="173">
        <v>16.8633</v>
      </c>
    </row>
    <row r="38" ht="19.9" customHeight="1" spans="1:17">
      <c r="A38" s="171"/>
      <c r="B38" s="171" t="s">
        <v>19</v>
      </c>
      <c r="C38" s="172">
        <v>-10.7785823841219</v>
      </c>
      <c r="D38" s="173">
        <v>-86.4763506252396</v>
      </c>
      <c r="E38" s="173">
        <v>-43.7207445070353</v>
      </c>
      <c r="F38" s="173">
        <v>-60.5352343110903</v>
      </c>
      <c r="G38" s="173">
        <v>24.9759217535346</v>
      </c>
      <c r="H38" s="173">
        <v>-84.979563</v>
      </c>
      <c r="I38" s="173">
        <v>-5.68875651798474</v>
      </c>
      <c r="J38" s="173">
        <v>-29.58</v>
      </c>
      <c r="K38" s="173">
        <v>-44.515674669648</v>
      </c>
      <c r="L38" s="173">
        <v>-86.888207</v>
      </c>
      <c r="M38" s="173">
        <v>-15.2128060743341</v>
      </c>
      <c r="N38" s="173">
        <v>-17.751555248346</v>
      </c>
      <c r="O38" s="186">
        <v>128.064577249311</v>
      </c>
      <c r="P38" s="173">
        <v>-12.15</v>
      </c>
      <c r="Q38" s="189">
        <v>0</v>
      </c>
    </row>
    <row r="39" ht="19.9" customHeight="1" spans="1:17">
      <c r="A39" s="171"/>
      <c r="B39" s="171" t="s">
        <v>20</v>
      </c>
      <c r="C39" s="172">
        <v>2.36920412630961</v>
      </c>
      <c r="D39" s="173">
        <v>1.38837827049587</v>
      </c>
      <c r="E39" s="173">
        <v>0.666864761668132</v>
      </c>
      <c r="F39" s="173">
        <v>0.0447961633261768</v>
      </c>
      <c r="G39" s="173">
        <v>1.47652514155771</v>
      </c>
      <c r="H39" s="173">
        <v>2.53779404084593</v>
      </c>
      <c r="I39" s="173">
        <v>12.54642243733</v>
      </c>
      <c r="J39" s="173">
        <v>5.4412813182542</v>
      </c>
      <c r="K39" s="173">
        <v>5.31028986314436</v>
      </c>
      <c r="L39" s="173">
        <v>1.10913540119963</v>
      </c>
      <c r="M39" s="173">
        <v>1.994603272386</v>
      </c>
      <c r="N39" s="173">
        <v>11.0488801656122</v>
      </c>
      <c r="O39" s="173">
        <v>52.3233684110027</v>
      </c>
      <c r="P39" s="173">
        <v>4.08929145672999</v>
      </c>
      <c r="Q39" s="173">
        <v>0.0223692964470926</v>
      </c>
    </row>
    <row r="40" ht="19.9" customHeight="1" spans="1:17">
      <c r="A40" s="171"/>
      <c r="B40" s="171" t="s">
        <v>21</v>
      </c>
      <c r="C40" s="172">
        <f t="shared" ref="C40:C42" si="2">SUM(D40:Q40)</f>
        <v>64013.007259</v>
      </c>
      <c r="D40" s="173">
        <v>728.839515</v>
      </c>
      <c r="E40" s="173">
        <v>1.697156</v>
      </c>
      <c r="F40" s="173">
        <v>8.499019</v>
      </c>
      <c r="G40" s="173">
        <v>406.0762</v>
      </c>
      <c r="H40" s="173">
        <v>955.158709</v>
      </c>
      <c r="I40" s="173">
        <v>8165.46992</v>
      </c>
      <c r="J40" s="173">
        <v>3383.08</v>
      </c>
      <c r="K40" s="173">
        <v>2238.047286</v>
      </c>
      <c r="L40" s="173">
        <v>34.25878</v>
      </c>
      <c r="M40" s="173">
        <v>1403.958545</v>
      </c>
      <c r="N40" s="173">
        <v>7690</v>
      </c>
      <c r="O40" s="173">
        <v>36699.678829</v>
      </c>
      <c r="P40" s="173">
        <v>2281.38</v>
      </c>
      <c r="Q40" s="173">
        <v>16.8633</v>
      </c>
    </row>
    <row r="41" ht="19.9" customHeight="1" spans="1:17">
      <c r="A41" s="171"/>
      <c r="B41" s="171" t="s">
        <v>44</v>
      </c>
      <c r="C41" s="172">
        <f t="shared" si="2"/>
        <v>55377.653586</v>
      </c>
      <c r="D41" s="173">
        <v>289.752528</v>
      </c>
      <c r="E41" s="173">
        <v>0</v>
      </c>
      <c r="F41" s="173">
        <v>2.724733</v>
      </c>
      <c r="G41" s="173">
        <v>0</v>
      </c>
      <c r="H41" s="173">
        <v>598.95786</v>
      </c>
      <c r="I41" s="173">
        <v>7139.30012</v>
      </c>
      <c r="J41" s="173">
        <v>2622.93</v>
      </c>
      <c r="K41" s="173">
        <v>1562.452</v>
      </c>
      <c r="L41" s="173">
        <v>0</v>
      </c>
      <c r="M41" s="173">
        <v>1381.726345</v>
      </c>
      <c r="N41" s="173">
        <v>6679.3</v>
      </c>
      <c r="O41" s="173">
        <v>34984</v>
      </c>
      <c r="P41" s="173">
        <v>101.51</v>
      </c>
      <c r="Q41" s="173">
        <v>15</v>
      </c>
    </row>
    <row r="42" ht="19.9" customHeight="1" spans="1:17">
      <c r="A42" s="175" t="s">
        <v>45</v>
      </c>
      <c r="B42" s="171" t="s">
        <v>23</v>
      </c>
      <c r="C42" s="172">
        <f t="shared" si="2"/>
        <v>580.502004</v>
      </c>
      <c r="D42" s="189">
        <v>0</v>
      </c>
      <c r="E42" s="173">
        <v>2.393852</v>
      </c>
      <c r="F42" s="173">
        <v>558.77</v>
      </c>
      <c r="G42" s="189">
        <v>0</v>
      </c>
      <c r="H42" s="173">
        <v>10.518817</v>
      </c>
      <c r="I42" s="189">
        <v>0</v>
      </c>
      <c r="J42" s="189">
        <v>0</v>
      </c>
      <c r="K42" s="189">
        <v>0</v>
      </c>
      <c r="L42" s="173">
        <v>8.199575</v>
      </c>
      <c r="M42" s="173">
        <v>0.61976</v>
      </c>
      <c r="N42" s="189">
        <v>0</v>
      </c>
      <c r="O42" s="189">
        <v>0</v>
      </c>
      <c r="P42" s="189">
        <v>0</v>
      </c>
      <c r="Q42" s="189">
        <v>0</v>
      </c>
    </row>
    <row r="43" ht="19.9" customHeight="1" spans="1:17">
      <c r="A43" s="190"/>
      <c r="B43" s="171" t="s">
        <v>19</v>
      </c>
      <c r="C43" s="173">
        <v>-6.36335445019243</v>
      </c>
      <c r="D43" s="189">
        <v>0</v>
      </c>
      <c r="E43" s="173">
        <v>2.13759817591623</v>
      </c>
      <c r="F43" s="173">
        <v>-7.57563226756208</v>
      </c>
      <c r="G43" s="189">
        <v>0</v>
      </c>
      <c r="H43" s="173">
        <v>14.260201</v>
      </c>
      <c r="I43" s="189">
        <v>0</v>
      </c>
      <c r="J43" s="189">
        <v>0</v>
      </c>
      <c r="K43" s="189">
        <v>0</v>
      </c>
      <c r="L43" s="173">
        <v>155.263685</v>
      </c>
      <c r="M43" s="173">
        <v>0</v>
      </c>
      <c r="N43" s="189">
        <v>0</v>
      </c>
      <c r="O43" s="189">
        <v>0</v>
      </c>
      <c r="P43" s="189">
        <v>0</v>
      </c>
      <c r="Q43" s="189">
        <v>0</v>
      </c>
    </row>
    <row r="44" ht="19.9" customHeight="1" spans="1:17">
      <c r="A44" s="178"/>
      <c r="B44" s="171" t="s">
        <v>20</v>
      </c>
      <c r="C44" s="172">
        <v>0.646533389531366</v>
      </c>
      <c r="D44" s="189">
        <v>0</v>
      </c>
      <c r="E44" s="173">
        <v>0.412376181908926</v>
      </c>
      <c r="F44" s="173">
        <v>96.256342984132</v>
      </c>
      <c r="G44" s="189">
        <v>0</v>
      </c>
      <c r="H44" s="173">
        <v>1.81202079019868</v>
      </c>
      <c r="I44" s="189">
        <v>0</v>
      </c>
      <c r="J44" s="189">
        <v>0</v>
      </c>
      <c r="K44" s="189">
        <v>0</v>
      </c>
      <c r="L44" s="173">
        <v>1.41249727709812</v>
      </c>
      <c r="M44" s="173">
        <v>0.106762766662215</v>
      </c>
      <c r="N44" s="189">
        <v>0</v>
      </c>
      <c r="O44" s="189">
        <v>0</v>
      </c>
      <c r="P44" s="189">
        <v>0</v>
      </c>
      <c r="Q44" s="189">
        <v>0</v>
      </c>
    </row>
    <row r="45" ht="19.9" customHeight="1" spans="1:17">
      <c r="A45" s="180" t="s">
        <v>46</v>
      </c>
      <c r="B45" s="171" t="s">
        <v>23</v>
      </c>
      <c r="C45" s="172">
        <f>SUM(D45:Q45)</f>
        <v>833.167364</v>
      </c>
      <c r="D45" s="189">
        <v>0</v>
      </c>
      <c r="E45" s="173">
        <v>829.133904</v>
      </c>
      <c r="F45" s="189">
        <v>0</v>
      </c>
      <c r="G45" s="189">
        <v>0</v>
      </c>
      <c r="H45" s="173">
        <v>0.038</v>
      </c>
      <c r="I45" s="189">
        <v>0</v>
      </c>
      <c r="J45" s="189">
        <v>0</v>
      </c>
      <c r="K45" s="173">
        <v>2.1375</v>
      </c>
      <c r="L45" s="173">
        <v>1.85796</v>
      </c>
      <c r="M45" s="189">
        <v>0</v>
      </c>
      <c r="N45" s="189">
        <v>0</v>
      </c>
      <c r="O45" s="189">
        <v>0</v>
      </c>
      <c r="P45" s="189">
        <v>0</v>
      </c>
      <c r="Q45" s="189">
        <v>0</v>
      </c>
    </row>
    <row r="46" ht="19.9" customHeight="1" spans="1:17">
      <c r="A46" s="180"/>
      <c r="B46" s="171" t="s">
        <v>19</v>
      </c>
      <c r="C46" s="172">
        <v>9.8</v>
      </c>
      <c r="D46" s="189">
        <v>0</v>
      </c>
      <c r="E46" s="173">
        <v>3.34231868938215</v>
      </c>
      <c r="F46" s="189">
        <v>0</v>
      </c>
      <c r="G46" s="189">
        <v>0</v>
      </c>
      <c r="H46" s="173">
        <v>-20.833333</v>
      </c>
      <c r="I46" s="189">
        <v>0</v>
      </c>
      <c r="J46" s="189">
        <v>0</v>
      </c>
      <c r="K46" s="189">
        <v>0</v>
      </c>
      <c r="L46" s="173">
        <v>78.492103</v>
      </c>
      <c r="M46" s="189">
        <v>0</v>
      </c>
      <c r="N46" s="189">
        <v>0</v>
      </c>
      <c r="O46" s="189">
        <v>0</v>
      </c>
      <c r="P46" s="189">
        <v>0</v>
      </c>
      <c r="Q46" s="189">
        <v>0</v>
      </c>
    </row>
    <row r="47" ht="19.9" customHeight="1" spans="1:17">
      <c r="A47" s="180"/>
      <c r="B47" s="171" t="s">
        <v>20</v>
      </c>
      <c r="C47" s="172">
        <v>0.666729066261224</v>
      </c>
      <c r="D47" s="189">
        <v>0</v>
      </c>
      <c r="E47" s="173">
        <v>99.5158883827811</v>
      </c>
      <c r="F47" s="189">
        <v>0</v>
      </c>
      <c r="G47" s="189">
        <v>0</v>
      </c>
      <c r="H47" s="173">
        <v>0.0045609083651049</v>
      </c>
      <c r="I47" s="189">
        <v>0</v>
      </c>
      <c r="J47" s="189">
        <v>0</v>
      </c>
      <c r="K47" s="189">
        <v>0.256551095537151</v>
      </c>
      <c r="L47" s="189">
        <v>0.222999613316587</v>
      </c>
      <c r="M47" s="189">
        <v>0</v>
      </c>
      <c r="N47" s="189">
        <v>0</v>
      </c>
      <c r="O47" s="189">
        <v>0</v>
      </c>
      <c r="P47" s="189">
        <v>0</v>
      </c>
      <c r="Q47" s="189">
        <v>0</v>
      </c>
    </row>
    <row r="48" ht="19.9" customHeight="1" spans="1:17">
      <c r="A48" s="175" t="s">
        <v>47</v>
      </c>
      <c r="B48" s="171" t="s">
        <v>23</v>
      </c>
      <c r="C48" s="172">
        <f>SUM(D48:Q48)</f>
        <v>339.251927</v>
      </c>
      <c r="D48" s="189">
        <v>0</v>
      </c>
      <c r="E48" s="189">
        <v>0</v>
      </c>
      <c r="F48" s="189">
        <v>329.67</v>
      </c>
      <c r="G48" s="189">
        <v>0</v>
      </c>
      <c r="H48" s="173">
        <v>7.631505</v>
      </c>
      <c r="I48" s="189">
        <v>0</v>
      </c>
      <c r="J48" s="189">
        <v>0</v>
      </c>
      <c r="K48" s="189">
        <v>0</v>
      </c>
      <c r="L48" s="189">
        <v>0</v>
      </c>
      <c r="M48" s="173">
        <v>1.950422</v>
      </c>
      <c r="N48" s="189">
        <v>0</v>
      </c>
      <c r="O48" s="189">
        <v>0</v>
      </c>
      <c r="P48" s="189">
        <v>0</v>
      </c>
      <c r="Q48" s="189">
        <v>0</v>
      </c>
    </row>
    <row r="49" ht="19.9" customHeight="1" spans="1:17">
      <c r="A49" s="190"/>
      <c r="B49" s="171" t="s">
        <v>19</v>
      </c>
      <c r="C49" s="191">
        <v>951.640174267799</v>
      </c>
      <c r="D49" s="189">
        <v>0</v>
      </c>
      <c r="E49" s="189">
        <v>0</v>
      </c>
      <c r="F49" s="189">
        <v>0</v>
      </c>
      <c r="G49" s="189">
        <v>0</v>
      </c>
      <c r="H49" s="173">
        <v>-74.934577</v>
      </c>
      <c r="I49" s="189">
        <v>0</v>
      </c>
      <c r="J49" s="189">
        <v>0</v>
      </c>
      <c r="K49" s="189">
        <v>0</v>
      </c>
      <c r="L49" s="189">
        <v>0</v>
      </c>
      <c r="M49" s="173">
        <v>7.58147395547202</v>
      </c>
      <c r="N49" s="189">
        <v>0</v>
      </c>
      <c r="O49" s="189">
        <v>0</v>
      </c>
      <c r="P49" s="189">
        <v>0</v>
      </c>
      <c r="Q49" s="189">
        <v>0</v>
      </c>
    </row>
    <row r="50" ht="19.9" customHeight="1" spans="1:17">
      <c r="A50" s="178"/>
      <c r="B50" s="171" t="s">
        <v>20</v>
      </c>
      <c r="C50" s="172">
        <v>0.537692106389744</v>
      </c>
      <c r="D50" s="189">
        <v>0</v>
      </c>
      <c r="E50" s="189">
        <v>0</v>
      </c>
      <c r="F50" s="173">
        <v>97.175571828071</v>
      </c>
      <c r="G50" s="189">
        <v>0</v>
      </c>
      <c r="H50" s="173">
        <v>0</v>
      </c>
      <c r="I50" s="189">
        <v>0</v>
      </c>
      <c r="J50" s="189">
        <v>0</v>
      </c>
      <c r="K50" s="189">
        <v>0</v>
      </c>
      <c r="L50" s="189">
        <v>0</v>
      </c>
      <c r="M50" s="173">
        <v>0.574918473491825</v>
      </c>
      <c r="N50" s="189">
        <v>0</v>
      </c>
      <c r="O50" s="189">
        <v>0</v>
      </c>
      <c r="P50" s="189">
        <v>0</v>
      </c>
      <c r="Q50" s="189">
        <v>0</v>
      </c>
    </row>
    <row r="51" ht="19.9" customHeight="1" spans="1:17">
      <c r="A51" s="192" t="s">
        <v>48</v>
      </c>
      <c r="B51" s="171" t="s">
        <v>49</v>
      </c>
      <c r="C51" s="172">
        <f>SUM(D51:Q51)</f>
        <v>30770.342819</v>
      </c>
      <c r="D51" s="173">
        <v>12177.450275</v>
      </c>
      <c r="E51" s="173">
        <v>3928.517524</v>
      </c>
      <c r="F51" s="173">
        <v>1973.45</v>
      </c>
      <c r="G51" s="173">
        <v>2585.564361</v>
      </c>
      <c r="H51" s="173">
        <v>3685.741488</v>
      </c>
      <c r="I51" s="173">
        <v>2990.09756</v>
      </c>
      <c r="J51" s="171">
        <v>572.33</v>
      </c>
      <c r="K51" s="173">
        <v>900.318189</v>
      </c>
      <c r="L51" s="173">
        <v>797.350367</v>
      </c>
      <c r="M51" s="173">
        <v>268.832433</v>
      </c>
      <c r="N51" s="173">
        <v>104.231774</v>
      </c>
      <c r="O51" s="173">
        <v>639.155877</v>
      </c>
      <c r="P51" s="173">
        <v>129.74</v>
      </c>
      <c r="Q51" s="173">
        <v>17.562971</v>
      </c>
    </row>
    <row r="52" ht="19.9" customHeight="1" spans="1:17">
      <c r="A52" s="193"/>
      <c r="B52" s="171" t="s">
        <v>19</v>
      </c>
      <c r="C52" s="172">
        <v>-26.0560638905965</v>
      </c>
      <c r="D52" s="173">
        <v>-26.85</v>
      </c>
      <c r="E52" s="173">
        <v>-9.05414008378804</v>
      </c>
      <c r="F52" s="173">
        <v>-8.27775324765864</v>
      </c>
      <c r="G52" s="173">
        <v>-19.1439904893484</v>
      </c>
      <c r="H52" s="173">
        <v>6.548668</v>
      </c>
      <c r="I52" s="173">
        <v>-43.0178934293311</v>
      </c>
      <c r="J52" s="171">
        <v>-78.45</v>
      </c>
      <c r="K52" s="173">
        <v>-69.1268692392146</v>
      </c>
      <c r="L52" s="173">
        <v>197.159006172389</v>
      </c>
      <c r="M52" s="173">
        <v>157.248243609805</v>
      </c>
      <c r="N52" s="173">
        <v>94.7952560032222</v>
      </c>
      <c r="O52" s="173">
        <v>5.87792384482584</v>
      </c>
      <c r="P52" s="173">
        <v>352.25</v>
      </c>
      <c r="Q52" s="173">
        <v>138.327729870006</v>
      </c>
    </row>
    <row r="53" ht="19.9" customHeight="1" spans="1:17">
      <c r="A53" s="194"/>
      <c r="B53" s="171" t="s">
        <v>50</v>
      </c>
      <c r="C53" s="187">
        <f t="shared" ref="C53:C58" si="3">SUM(D53:Q53)</f>
        <v>107092</v>
      </c>
      <c r="D53" s="189">
        <v>40657</v>
      </c>
      <c r="E53" s="189">
        <v>17670</v>
      </c>
      <c r="F53" s="189">
        <v>1231</v>
      </c>
      <c r="G53" s="189">
        <v>5513</v>
      </c>
      <c r="H53" s="189">
        <v>33261</v>
      </c>
      <c r="I53" s="189">
        <v>3216</v>
      </c>
      <c r="J53" s="189">
        <v>977</v>
      </c>
      <c r="K53" s="189">
        <v>1649</v>
      </c>
      <c r="L53" s="189">
        <v>730</v>
      </c>
      <c r="M53" s="189">
        <v>379</v>
      </c>
      <c r="N53" s="189">
        <v>71</v>
      </c>
      <c r="O53" s="189">
        <v>1553</v>
      </c>
      <c r="P53" s="189">
        <v>174</v>
      </c>
      <c r="Q53" s="189">
        <v>11</v>
      </c>
    </row>
    <row r="54" ht="19.9" customHeight="1" spans="1:17">
      <c r="A54" s="181" t="s">
        <v>51</v>
      </c>
      <c r="B54" s="171" t="s">
        <v>49</v>
      </c>
      <c r="C54" s="172">
        <f t="shared" si="3"/>
        <v>3678.450293</v>
      </c>
      <c r="D54" s="173">
        <v>2701.39093</v>
      </c>
      <c r="E54" s="173">
        <v>397.947797</v>
      </c>
      <c r="F54" s="173">
        <v>23.45</v>
      </c>
      <c r="G54" s="173">
        <v>155.104167</v>
      </c>
      <c r="H54" s="173">
        <v>55.51775</v>
      </c>
      <c r="I54" s="173">
        <v>9.651248</v>
      </c>
      <c r="J54" s="171">
        <v>0</v>
      </c>
      <c r="K54" s="173">
        <v>26.798078</v>
      </c>
      <c r="L54" s="173">
        <v>0.078233</v>
      </c>
      <c r="M54" s="173">
        <v>132.536378</v>
      </c>
      <c r="N54" s="173">
        <v>1.356174</v>
      </c>
      <c r="O54" s="173">
        <v>46.865213</v>
      </c>
      <c r="P54" s="173">
        <v>126.66</v>
      </c>
      <c r="Q54" s="173">
        <v>1.094325</v>
      </c>
    </row>
    <row r="55" ht="19.9" customHeight="1" spans="1:17">
      <c r="A55" s="181" t="s">
        <v>52</v>
      </c>
      <c r="B55" s="171" t="s">
        <v>49</v>
      </c>
      <c r="C55" s="172">
        <f t="shared" si="3"/>
        <v>3280.965259</v>
      </c>
      <c r="D55" s="173">
        <v>1136.546386</v>
      </c>
      <c r="E55" s="173">
        <v>792.95749</v>
      </c>
      <c r="F55" s="173">
        <v>190.5</v>
      </c>
      <c r="G55" s="173">
        <v>299.497866</v>
      </c>
      <c r="H55" s="173">
        <v>490.942342</v>
      </c>
      <c r="I55" s="173">
        <v>104.375974</v>
      </c>
      <c r="J55" s="173">
        <v>19.78</v>
      </c>
      <c r="K55" s="173">
        <v>55.011473</v>
      </c>
      <c r="L55" s="173">
        <v>0</v>
      </c>
      <c r="M55" s="173">
        <v>119.436855</v>
      </c>
      <c r="N55" s="173">
        <v>27</v>
      </c>
      <c r="O55" s="173">
        <v>29.876873</v>
      </c>
      <c r="P55" s="173">
        <v>0.04</v>
      </c>
      <c r="Q55" s="171">
        <v>15</v>
      </c>
    </row>
    <row r="56" ht="19.9" customHeight="1" spans="1:17">
      <c r="A56" s="180" t="s">
        <v>53</v>
      </c>
      <c r="B56" s="171" t="s">
        <v>49</v>
      </c>
      <c r="C56" s="172">
        <f t="shared" si="3"/>
        <v>16736.949852</v>
      </c>
      <c r="D56" s="173">
        <v>6667.983683</v>
      </c>
      <c r="E56" s="173">
        <v>1445.349766</v>
      </c>
      <c r="F56" s="173">
        <v>1511.13</v>
      </c>
      <c r="G56" s="173">
        <v>1638.794636</v>
      </c>
      <c r="H56" s="173">
        <v>567.432</v>
      </c>
      <c r="I56" s="173">
        <v>2876.070338</v>
      </c>
      <c r="J56" s="171">
        <v>483.62</v>
      </c>
      <c r="K56" s="173">
        <v>818.508638</v>
      </c>
      <c r="L56" s="173">
        <v>673.265991</v>
      </c>
      <c r="M56" s="173">
        <v>16.8592</v>
      </c>
      <c r="N56" s="199">
        <v>37.9356</v>
      </c>
      <c r="O56" s="171">
        <v>0</v>
      </c>
      <c r="P56" s="171">
        <v>0</v>
      </c>
      <c r="Q56" s="171">
        <v>0</v>
      </c>
    </row>
    <row r="57" ht="19.9" customHeight="1" spans="1:17">
      <c r="A57" s="171" t="s">
        <v>54</v>
      </c>
      <c r="B57" s="171" t="s">
        <v>49</v>
      </c>
      <c r="C57" s="172">
        <f t="shared" si="3"/>
        <v>7073.977415</v>
      </c>
      <c r="D57" s="173">
        <v>1671.529276</v>
      </c>
      <c r="E57" s="173">
        <v>1292.262471</v>
      </c>
      <c r="F57" s="173">
        <v>248.37</v>
      </c>
      <c r="G57" s="173">
        <v>492.167692</v>
      </c>
      <c r="H57" s="173">
        <v>2571.849396</v>
      </c>
      <c r="I57" s="173">
        <v>0</v>
      </c>
      <c r="J57" s="171">
        <v>68.93</v>
      </c>
      <c r="K57" s="189">
        <v>0</v>
      </c>
      <c r="L57" s="173">
        <v>124.006143</v>
      </c>
      <c r="M57" s="189">
        <v>0</v>
      </c>
      <c r="N57" s="173">
        <v>37.94</v>
      </c>
      <c r="O57" s="173">
        <v>562.413791</v>
      </c>
      <c r="P57" s="173">
        <v>3.04</v>
      </c>
      <c r="Q57" s="173">
        <v>1.468646</v>
      </c>
    </row>
    <row r="58" ht="19.9" customHeight="1" spans="1:17">
      <c r="A58" s="175" t="s">
        <v>55</v>
      </c>
      <c r="B58" s="171" t="s">
        <v>49</v>
      </c>
      <c r="C58" s="172">
        <f t="shared" si="3"/>
        <v>96822.724695</v>
      </c>
      <c r="D58" s="173">
        <v>17483.415142</v>
      </c>
      <c r="E58" s="173">
        <v>2059.418295</v>
      </c>
      <c r="F58" s="173">
        <v>414.53</v>
      </c>
      <c r="G58" s="173">
        <v>3577.846301</v>
      </c>
      <c r="H58" s="173">
        <v>8439.965596</v>
      </c>
      <c r="I58" s="173">
        <v>10958.273419</v>
      </c>
      <c r="J58" s="173">
        <v>4027.58</v>
      </c>
      <c r="K58" s="173">
        <v>21241.081694</v>
      </c>
      <c r="L58" s="173">
        <v>5784.239881</v>
      </c>
      <c r="M58" s="173">
        <v>7036.6276</v>
      </c>
      <c r="N58" s="173">
        <v>8581.72688</v>
      </c>
      <c r="O58" s="173">
        <v>2648.182198</v>
      </c>
      <c r="P58" s="173">
        <v>4569.24</v>
      </c>
      <c r="Q58" s="173">
        <v>0.597689</v>
      </c>
    </row>
    <row r="59" ht="19.9" customHeight="1" spans="1:17">
      <c r="A59" s="190"/>
      <c r="B59" s="171" t="s">
        <v>19</v>
      </c>
      <c r="C59" s="172">
        <v>24.316878980728</v>
      </c>
      <c r="D59" s="173">
        <v>13.2</v>
      </c>
      <c r="E59" s="173">
        <v>-31.8915161395291</v>
      </c>
      <c r="F59" s="173">
        <v>11.8960211628786</v>
      </c>
      <c r="G59" s="173">
        <v>-31.4247486877549</v>
      </c>
      <c r="H59" s="173">
        <v>46.645417</v>
      </c>
      <c r="I59" s="173">
        <v>-23.3980742288287</v>
      </c>
      <c r="J59" s="173">
        <v>-30.87</v>
      </c>
      <c r="K59" s="173">
        <v>93.0092074419777</v>
      </c>
      <c r="L59" s="173">
        <v>15.2746389042598</v>
      </c>
      <c r="M59" s="173">
        <v>36.0663050209171</v>
      </c>
      <c r="N59" s="173">
        <v>54.6195556855102</v>
      </c>
      <c r="O59" s="173">
        <v>4017.03380474066</v>
      </c>
      <c r="P59" s="173">
        <v>63.88</v>
      </c>
      <c r="Q59" s="171">
        <v>0</v>
      </c>
    </row>
    <row r="60" ht="19.9" customHeight="1" spans="1:17">
      <c r="A60" s="178"/>
      <c r="B60" s="171" t="s">
        <v>50</v>
      </c>
      <c r="C60" s="187">
        <f>SUM(D60:Q60)</f>
        <v>99999</v>
      </c>
      <c r="D60" s="189">
        <v>80768</v>
      </c>
      <c r="E60" s="189">
        <v>3988</v>
      </c>
      <c r="F60" s="189">
        <v>727</v>
      </c>
      <c r="G60" s="189">
        <v>2506</v>
      </c>
      <c r="H60" s="189">
        <v>3067</v>
      </c>
      <c r="I60" s="189">
        <v>2069</v>
      </c>
      <c r="J60" s="189">
        <v>468</v>
      </c>
      <c r="K60" s="189">
        <v>3117</v>
      </c>
      <c r="L60" s="189">
        <v>555</v>
      </c>
      <c r="M60" s="189">
        <v>855</v>
      </c>
      <c r="N60" s="189">
        <v>733</v>
      </c>
      <c r="O60" s="189">
        <v>545</v>
      </c>
      <c r="P60" s="189">
        <v>596</v>
      </c>
      <c r="Q60" s="189">
        <v>5</v>
      </c>
    </row>
    <row r="61" s="2" customFormat="1" ht="41" customHeight="1" spans="1:17">
      <c r="A61" s="195" t="s">
        <v>56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200"/>
      <c r="P61" s="200"/>
      <c r="Q61" s="200"/>
    </row>
    <row r="64" ht="15" customHeight="1"/>
    <row r="68" ht="15" customHeight="1"/>
    <row r="72" ht="15" customHeight="1"/>
  </sheetData>
  <mergeCells count="13">
    <mergeCell ref="A1:M1"/>
    <mergeCell ref="A2:K2"/>
    <mergeCell ref="A3:B3"/>
    <mergeCell ref="A61:N61"/>
    <mergeCell ref="A4:A8"/>
    <mergeCell ref="A9:A25"/>
    <mergeCell ref="A26:A36"/>
    <mergeCell ref="A37:A41"/>
    <mergeCell ref="A42:A44"/>
    <mergeCell ref="A45:A47"/>
    <mergeCell ref="A48:A50"/>
    <mergeCell ref="A51:A53"/>
    <mergeCell ref="A58:A60"/>
  </mergeCells>
  <pageMargins left="0.538888888888889" right="0.2" top="0.46875" bottom="0.429166666666667" header="0.388888888888889" footer="0.238888888888889"/>
  <pageSetup paperSize="9" scale="81" orientation="landscape"/>
  <headerFooter>
    <oddFooter>&amp;C&amp;A&amp;R第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M120"/>
  <sheetViews>
    <sheetView workbookViewId="0">
      <pane xSplit="1" ySplit="1" topLeftCell="B2" activePane="bottomRight" state="frozen"/>
      <selection/>
      <selection pane="topRight"/>
      <selection pane="bottomLeft"/>
      <selection pane="bottomRight" activeCell="P10" sqref="P10"/>
    </sheetView>
  </sheetViews>
  <sheetFormatPr defaultColWidth="9" defaultRowHeight="15.6"/>
  <cols>
    <col min="1" max="1" width="3.875" style="104" customWidth="1"/>
    <col min="2" max="2" width="3" style="104" customWidth="1"/>
    <col min="3" max="3" width="5.25" style="104" customWidth="1"/>
    <col min="4" max="4" width="11.75" style="106" customWidth="1"/>
    <col min="5" max="7" width="10.625" style="104" customWidth="1"/>
    <col min="8" max="8" width="9.75" style="104" customWidth="1"/>
    <col min="9" max="9" width="10.25" style="104" customWidth="1"/>
    <col min="10" max="10" width="9.5" style="104" customWidth="1"/>
    <col min="11" max="12" width="9" style="104" customWidth="1"/>
    <col min="13" max="13" width="10.6" style="104" customWidth="1"/>
    <col min="14" max="16" width="9" style="104"/>
    <col min="17" max="17" width="9.5" style="104"/>
    <col min="18" max="16384" width="9" style="104"/>
  </cols>
  <sheetData>
    <row r="1" s="104" customFormat="1" ht="45" customHeight="1" spans="1:13">
      <c r="A1" s="107" t="s">
        <v>57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="104" customFormat="1" ht="15" customHeight="1" spans="1:12">
      <c r="A2" s="108" t="s">
        <v>58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59"/>
    </row>
    <row r="3" s="105" customFormat="1" ht="18.6" customHeight="1" spans="1:13">
      <c r="A3" s="109" t="s">
        <v>59</v>
      </c>
      <c r="B3" s="110"/>
      <c r="C3" s="110"/>
      <c r="D3" s="111"/>
      <c r="E3" s="112" t="s">
        <v>3</v>
      </c>
      <c r="F3" s="112" t="s">
        <v>60</v>
      </c>
      <c r="G3" s="112" t="s">
        <v>61</v>
      </c>
      <c r="H3" s="112" t="s">
        <v>62</v>
      </c>
      <c r="I3" s="112" t="s">
        <v>63</v>
      </c>
      <c r="J3" s="112" t="s">
        <v>64</v>
      </c>
      <c r="K3" s="112" t="s">
        <v>65</v>
      </c>
      <c r="L3" s="112" t="s">
        <v>66</v>
      </c>
      <c r="M3" s="112" t="s">
        <v>67</v>
      </c>
    </row>
    <row r="4" s="104" customFormat="1" ht="18.6" customHeight="1" spans="1:13">
      <c r="A4" s="113" t="s">
        <v>68</v>
      </c>
      <c r="B4" s="114"/>
      <c r="C4" s="115"/>
      <c r="D4" s="116" t="s">
        <v>69</v>
      </c>
      <c r="E4" s="117">
        <f t="shared" ref="E4:E10" si="0">SUM(F4:M4)</f>
        <v>247084.4902159</v>
      </c>
      <c r="F4" s="117">
        <v>60250.71601298</v>
      </c>
      <c r="G4" s="117">
        <v>47615.92254369</v>
      </c>
      <c r="H4" s="117">
        <v>93321.48052952</v>
      </c>
      <c r="I4" s="117">
        <v>12523.37322486</v>
      </c>
      <c r="J4" s="117">
        <v>18823.74530943</v>
      </c>
      <c r="K4" s="117">
        <v>5894.60391353</v>
      </c>
      <c r="L4" s="117">
        <v>63.6980468</v>
      </c>
      <c r="M4" s="117">
        <v>8590.95063509</v>
      </c>
    </row>
    <row r="5" s="104" customFormat="1" ht="18.6" customHeight="1" spans="1:13">
      <c r="A5" s="118"/>
      <c r="B5" s="119"/>
      <c r="C5" s="120"/>
      <c r="D5" s="116" t="s">
        <v>70</v>
      </c>
      <c r="E5" s="117">
        <f t="shared" si="0"/>
        <v>38583.294</v>
      </c>
      <c r="F5" s="117">
        <v>13246.313092</v>
      </c>
      <c r="G5" s="117">
        <v>11140.099019</v>
      </c>
      <c r="H5" s="117">
        <v>4818.739</v>
      </c>
      <c r="I5" s="117">
        <v>2005.036409</v>
      </c>
      <c r="J5" s="117">
        <v>3579.315562</v>
      </c>
      <c r="K5" s="117">
        <v>1493.100649</v>
      </c>
      <c r="L5" s="117">
        <v>46.51058</v>
      </c>
      <c r="M5" s="117">
        <v>2254.179689</v>
      </c>
    </row>
    <row r="6" s="104" customFormat="1" ht="18.6" customHeight="1" spans="1:13">
      <c r="A6" s="118"/>
      <c r="B6" s="119"/>
      <c r="C6" s="120"/>
      <c r="D6" s="116" t="s">
        <v>19</v>
      </c>
      <c r="E6" s="117">
        <v>-3.13</v>
      </c>
      <c r="F6" s="117">
        <v>-27.5457157120932</v>
      </c>
      <c r="G6" s="117">
        <v>41.9027606903714</v>
      </c>
      <c r="H6" s="117">
        <v>34.3109599969991</v>
      </c>
      <c r="I6" s="117">
        <v>41.761235513457</v>
      </c>
      <c r="J6" s="117">
        <v>-36.7844638134226</v>
      </c>
      <c r="K6" s="117">
        <v>12.6786208269891</v>
      </c>
      <c r="L6" s="117">
        <v>49.6563047941257</v>
      </c>
      <c r="M6" s="117">
        <v>34.5432125843914</v>
      </c>
    </row>
    <row r="7" s="104" customFormat="1" ht="18.6" customHeight="1" spans="1:13">
      <c r="A7" s="121"/>
      <c r="B7" s="122"/>
      <c r="C7" s="123"/>
      <c r="D7" s="116" t="s">
        <v>20</v>
      </c>
      <c r="E7" s="117">
        <v>1.70811859794439</v>
      </c>
      <c r="F7" s="117">
        <v>34.3317319977916</v>
      </c>
      <c r="G7" s="117">
        <v>28.8728562652012</v>
      </c>
      <c r="H7" s="117">
        <v>12.4891850861671</v>
      </c>
      <c r="I7" s="117">
        <v>5.19664393869533</v>
      </c>
      <c r="J7" s="117">
        <v>9.27685324638171</v>
      </c>
      <c r="K7" s="117">
        <v>3.86981124265854</v>
      </c>
      <c r="L7" s="117">
        <v>0.120545902586752</v>
      </c>
      <c r="M7" s="117">
        <v>5.84237232051779</v>
      </c>
    </row>
    <row r="8" s="104" customFormat="1" ht="18.6" customHeight="1" spans="1:13">
      <c r="A8" s="124" t="s">
        <v>71</v>
      </c>
      <c r="B8" s="125"/>
      <c r="C8" s="126"/>
      <c r="D8" s="116" t="s">
        <v>69</v>
      </c>
      <c r="E8" s="117">
        <f t="shared" si="0"/>
        <v>2309.52855229</v>
      </c>
      <c r="F8" s="117">
        <v>1286.81590901</v>
      </c>
      <c r="G8" s="117">
        <v>794.58039294</v>
      </c>
      <c r="H8" s="117">
        <v>14.773</v>
      </c>
      <c r="I8" s="117">
        <v>1.008</v>
      </c>
      <c r="J8" s="117">
        <v>11.0820632</v>
      </c>
      <c r="K8" s="130">
        <v>3.3</v>
      </c>
      <c r="L8" s="117">
        <v>0</v>
      </c>
      <c r="M8" s="117">
        <v>197.96918714</v>
      </c>
    </row>
    <row r="9" s="104" customFormat="1" ht="18.6" customHeight="1" spans="1:13">
      <c r="A9" s="127"/>
      <c r="B9" s="128"/>
      <c r="C9" s="129"/>
      <c r="D9" s="116" t="s">
        <v>72</v>
      </c>
      <c r="E9" s="130">
        <f t="shared" si="0"/>
        <v>306</v>
      </c>
      <c r="F9" s="130">
        <v>84</v>
      </c>
      <c r="G9" s="130">
        <v>199</v>
      </c>
      <c r="H9" s="130">
        <v>4</v>
      </c>
      <c r="I9" s="130">
        <v>1</v>
      </c>
      <c r="J9" s="130">
        <v>3</v>
      </c>
      <c r="K9" s="130">
        <v>1</v>
      </c>
      <c r="L9" s="130">
        <v>0</v>
      </c>
      <c r="M9" s="130">
        <v>14</v>
      </c>
    </row>
    <row r="10" s="104" customFormat="1" ht="18.6" customHeight="1" spans="1:13">
      <c r="A10" s="127"/>
      <c r="B10" s="128"/>
      <c r="C10" s="129"/>
      <c r="D10" s="116" t="s">
        <v>70</v>
      </c>
      <c r="E10" s="117">
        <f t="shared" si="0"/>
        <v>248.2575</v>
      </c>
      <c r="F10" s="117">
        <v>130.158617</v>
      </c>
      <c r="G10" s="117">
        <v>95.509561</v>
      </c>
      <c r="H10" s="117">
        <v>2.894788</v>
      </c>
      <c r="I10" s="117">
        <v>0.235929</v>
      </c>
      <c r="J10" s="117">
        <v>8.08</v>
      </c>
      <c r="K10" s="130">
        <v>0.622642</v>
      </c>
      <c r="L10" s="130">
        <v>0</v>
      </c>
      <c r="M10" s="117">
        <v>10.755963</v>
      </c>
    </row>
    <row r="11" s="104" customFormat="1" ht="18.6" customHeight="1" spans="1:13">
      <c r="A11" s="127"/>
      <c r="B11" s="128"/>
      <c r="C11" s="129"/>
      <c r="D11" s="116" t="s">
        <v>19</v>
      </c>
      <c r="E11" s="117">
        <v>-10.45</v>
      </c>
      <c r="F11" s="117">
        <v>5.42644661043445</v>
      </c>
      <c r="G11" s="117">
        <v>-26.5185161534409</v>
      </c>
      <c r="H11" s="117">
        <v>-65.0472645096774</v>
      </c>
      <c r="I11" s="117">
        <v>0</v>
      </c>
      <c r="J11" s="117">
        <v>-13.3993963037619</v>
      </c>
      <c r="K11" s="130">
        <v>0</v>
      </c>
      <c r="L11" s="130">
        <v>0</v>
      </c>
      <c r="M11" s="117">
        <v>94.1298617009488</v>
      </c>
    </row>
    <row r="12" s="104" customFormat="1" ht="18.6" customHeight="1" spans="1:13">
      <c r="A12" s="131"/>
      <c r="B12" s="132"/>
      <c r="C12" s="133"/>
      <c r="D12" s="116" t="s">
        <v>20</v>
      </c>
      <c r="E12" s="117">
        <v>0.33864997027385</v>
      </c>
      <c r="F12" s="117">
        <v>52.4288760661813</v>
      </c>
      <c r="G12" s="117">
        <v>38.4719740591926</v>
      </c>
      <c r="H12" s="117">
        <v>1.16604251633888</v>
      </c>
      <c r="I12" s="117">
        <v>0.0950339868886136</v>
      </c>
      <c r="J12" s="117">
        <v>3.25468515553407</v>
      </c>
      <c r="K12" s="117">
        <v>0.250804910224263</v>
      </c>
      <c r="L12" s="130">
        <v>0</v>
      </c>
      <c r="M12" s="117">
        <v>4.33258330564031</v>
      </c>
    </row>
    <row r="13" s="104" customFormat="1" ht="22.15" customHeight="1" spans="1:13">
      <c r="A13" s="134" t="s">
        <v>73</v>
      </c>
      <c r="B13" s="135" t="s">
        <v>74</v>
      </c>
      <c r="C13" s="136" t="s">
        <v>68</v>
      </c>
      <c r="D13" s="116" t="s">
        <v>69</v>
      </c>
      <c r="E13" s="117">
        <f t="shared" ref="E13:E15" si="1">SUM(F13:M13)</f>
        <v>104140.86088828</v>
      </c>
      <c r="F13" s="117">
        <v>33209.37575253</v>
      </c>
      <c r="G13" s="117">
        <v>30027.64389549</v>
      </c>
      <c r="H13" s="117">
        <v>9500.36062585</v>
      </c>
      <c r="I13" s="117">
        <v>7867.96462486</v>
      </c>
      <c r="J13" s="117">
        <v>11356.52892623</v>
      </c>
      <c r="K13" s="117">
        <v>4671.23591353</v>
      </c>
      <c r="L13" s="117">
        <v>48.1292108</v>
      </c>
      <c r="M13" s="117">
        <v>7459.62193899</v>
      </c>
    </row>
    <row r="14" s="104" customFormat="1" ht="22.15" customHeight="1" spans="1:13">
      <c r="A14" s="137"/>
      <c r="B14" s="138"/>
      <c r="C14" s="136"/>
      <c r="D14" s="116" t="s">
        <v>75</v>
      </c>
      <c r="E14" s="130">
        <f t="shared" si="1"/>
        <v>246239</v>
      </c>
      <c r="F14" s="130">
        <v>100842</v>
      </c>
      <c r="G14" s="130">
        <v>64279</v>
      </c>
      <c r="H14" s="130">
        <v>23352</v>
      </c>
      <c r="I14" s="130">
        <v>13234</v>
      </c>
      <c r="J14" s="130">
        <v>21951</v>
      </c>
      <c r="K14" s="130">
        <v>8716</v>
      </c>
      <c r="L14" s="130">
        <v>101</v>
      </c>
      <c r="M14" s="130">
        <v>13764</v>
      </c>
    </row>
    <row r="15" s="104" customFormat="1" ht="22.15" customHeight="1" spans="1:13">
      <c r="A15" s="137"/>
      <c r="B15" s="138"/>
      <c r="C15" s="136"/>
      <c r="D15" s="116" t="s">
        <v>70</v>
      </c>
      <c r="E15" s="117">
        <f t="shared" si="1"/>
        <v>32143.642399</v>
      </c>
      <c r="F15" s="117">
        <v>9699.16225700001</v>
      </c>
      <c r="G15" s="117">
        <v>9880.209838</v>
      </c>
      <c r="H15" s="117">
        <v>3707.318521</v>
      </c>
      <c r="I15" s="117">
        <v>1901.121098</v>
      </c>
      <c r="J15" s="117">
        <v>3300.77147</v>
      </c>
      <c r="K15" s="117">
        <v>1454.317344</v>
      </c>
      <c r="L15" s="117">
        <v>16.766597</v>
      </c>
      <c r="M15" s="117">
        <v>2183.975274</v>
      </c>
    </row>
    <row r="16" s="104" customFormat="1" ht="22.15" customHeight="1" spans="1:13">
      <c r="A16" s="137"/>
      <c r="B16" s="138"/>
      <c r="C16" s="136"/>
      <c r="D16" s="116" t="s">
        <v>19</v>
      </c>
      <c r="E16" s="117">
        <v>-7.86</v>
      </c>
      <c r="F16" s="117">
        <v>-38.8497967337254</v>
      </c>
      <c r="G16" s="117">
        <v>41.2461783368215</v>
      </c>
      <c r="H16" s="117">
        <v>48.0501572226271</v>
      </c>
      <c r="I16" s="117">
        <v>41.8828269389733</v>
      </c>
      <c r="J16" s="117">
        <v>-38.4822996577327</v>
      </c>
      <c r="K16" s="117">
        <v>11.9814123944616</v>
      </c>
      <c r="L16" s="117">
        <v>250.227756911404</v>
      </c>
      <c r="M16" s="117">
        <v>43.9248716791449</v>
      </c>
    </row>
    <row r="17" s="104" customFormat="1" ht="22.15" customHeight="1" spans="1:13">
      <c r="A17" s="137"/>
      <c r="B17" s="138"/>
      <c r="C17" s="136"/>
      <c r="D17" s="116" t="s">
        <v>20</v>
      </c>
      <c r="E17" s="117">
        <v>2.02589344547645</v>
      </c>
      <c r="F17" s="117">
        <v>30.1744342990257</v>
      </c>
      <c r="G17" s="117">
        <v>30.7376796797222</v>
      </c>
      <c r="H17" s="117">
        <v>11.5335980751059</v>
      </c>
      <c r="I17" s="117">
        <v>5.91445448030228</v>
      </c>
      <c r="J17" s="117">
        <v>10.26881592642</v>
      </c>
      <c r="K17" s="117">
        <v>4.52443231525387</v>
      </c>
      <c r="L17" s="117">
        <v>0.0521614719074949</v>
      </c>
      <c r="M17" s="117">
        <v>6.79442375226257</v>
      </c>
    </row>
    <row r="18" s="104" customFormat="1" ht="22.15" customHeight="1" spans="1:13">
      <c r="A18" s="137"/>
      <c r="B18" s="138"/>
      <c r="C18" s="138" t="s">
        <v>76</v>
      </c>
      <c r="D18" s="116" t="s">
        <v>69</v>
      </c>
      <c r="E18" s="117">
        <f t="shared" ref="E18:E21" si="2">SUM(F18:M18)</f>
        <v>4231.77140462</v>
      </c>
      <c r="F18" s="139">
        <v>79.0650548</v>
      </c>
      <c r="G18" s="139">
        <v>22.98303061</v>
      </c>
      <c r="H18" s="139">
        <v>134.00891441</v>
      </c>
      <c r="I18" s="139">
        <v>3413.5422905</v>
      </c>
      <c r="J18" s="139">
        <v>60.2315268</v>
      </c>
      <c r="K18" s="117">
        <v>474.2440563</v>
      </c>
      <c r="L18" s="130">
        <v>0</v>
      </c>
      <c r="M18" s="117">
        <v>47.6965312</v>
      </c>
    </row>
    <row r="19" s="104" customFormat="1" ht="22.15" customHeight="1" spans="1:13">
      <c r="A19" s="137"/>
      <c r="B19" s="138"/>
      <c r="C19" s="138"/>
      <c r="D19" s="116" t="s">
        <v>75</v>
      </c>
      <c r="E19" s="130">
        <f t="shared" si="2"/>
        <v>7672</v>
      </c>
      <c r="F19" s="130">
        <v>244</v>
      </c>
      <c r="G19" s="130">
        <v>56</v>
      </c>
      <c r="H19" s="130">
        <v>344</v>
      </c>
      <c r="I19" s="130">
        <v>5847</v>
      </c>
      <c r="J19" s="130">
        <v>181</v>
      </c>
      <c r="K19" s="130">
        <v>911</v>
      </c>
      <c r="L19" s="130">
        <v>0</v>
      </c>
      <c r="M19" s="130">
        <v>89</v>
      </c>
    </row>
    <row r="20" s="104" customFormat="1" ht="22.15" customHeight="1" spans="1:13">
      <c r="A20" s="137"/>
      <c r="B20" s="138"/>
      <c r="C20" s="138"/>
      <c r="D20" s="116" t="s">
        <v>19</v>
      </c>
      <c r="E20" s="117">
        <v>-76.98</v>
      </c>
      <c r="F20" s="130" t="s">
        <v>77</v>
      </c>
      <c r="G20" s="117">
        <v>-99.1841491841492</v>
      </c>
      <c r="H20" s="130">
        <v>17100</v>
      </c>
      <c r="I20" s="117">
        <v>9.12653975363942</v>
      </c>
      <c r="J20" s="117">
        <v>-99.0134626914482</v>
      </c>
      <c r="K20" s="117">
        <v>-15.4916512059369</v>
      </c>
      <c r="L20" s="130">
        <v>0</v>
      </c>
      <c r="M20" s="117">
        <v>-82.5490196078431</v>
      </c>
    </row>
    <row r="21" s="104" customFormat="1" ht="22.15" customHeight="1" spans="1:13">
      <c r="A21" s="137"/>
      <c r="B21" s="138"/>
      <c r="C21" s="138"/>
      <c r="D21" s="116" t="s">
        <v>70</v>
      </c>
      <c r="E21" s="117">
        <f t="shared" si="2"/>
        <v>959.583814</v>
      </c>
      <c r="F21" s="117">
        <v>22.798246</v>
      </c>
      <c r="G21" s="117">
        <v>6.324605</v>
      </c>
      <c r="H21" s="117">
        <v>41.293109</v>
      </c>
      <c r="I21" s="117">
        <v>724.378903</v>
      </c>
      <c r="J21" s="117">
        <v>16.161847</v>
      </c>
      <c r="K21" s="117">
        <v>134.74553</v>
      </c>
      <c r="L21" s="130">
        <v>0</v>
      </c>
      <c r="M21" s="117">
        <v>13.881574</v>
      </c>
    </row>
    <row r="22" s="104" customFormat="1" ht="22.15" customHeight="1" spans="1:13">
      <c r="A22" s="137"/>
      <c r="B22" s="138"/>
      <c r="C22" s="138"/>
      <c r="D22" s="116" t="s">
        <v>19</v>
      </c>
      <c r="E22" s="117">
        <v>-82.99</v>
      </c>
      <c r="F22" s="130" t="s">
        <v>77</v>
      </c>
      <c r="G22" s="117">
        <v>-99.4865647455981</v>
      </c>
      <c r="H22" s="139">
        <v>-80.6565169166893</v>
      </c>
      <c r="I22" s="117">
        <v>-4.08173309621182</v>
      </c>
      <c r="J22" s="117">
        <v>-99.4558158443451</v>
      </c>
      <c r="K22" s="117">
        <v>-29.621010908656</v>
      </c>
      <c r="L22" s="130">
        <v>0</v>
      </c>
      <c r="M22" s="117">
        <v>-85.1144095993365</v>
      </c>
    </row>
    <row r="23" s="104" customFormat="1" ht="22.15" customHeight="1" spans="1:13">
      <c r="A23" s="137"/>
      <c r="B23" s="140"/>
      <c r="C23" s="140"/>
      <c r="D23" s="116" t="s">
        <v>20</v>
      </c>
      <c r="E23" s="117">
        <v>1.85270827925521</v>
      </c>
      <c r="F23" s="117">
        <v>2.37584728581093</v>
      </c>
      <c r="G23" s="117">
        <v>0.659098757995516</v>
      </c>
      <c r="H23" s="117">
        <v>4.30323108805585</v>
      </c>
      <c r="I23" s="117">
        <v>75.4888621954184</v>
      </c>
      <c r="J23" s="117">
        <v>1.68425589971446</v>
      </c>
      <c r="K23" s="117">
        <v>14.0420803304629</v>
      </c>
      <c r="L23" s="117">
        <v>0</v>
      </c>
      <c r="M23" s="117">
        <v>1.44662444254192</v>
      </c>
    </row>
    <row r="24" s="104" customFormat="1" ht="18.6" customHeight="1" spans="1:13">
      <c r="A24" s="137"/>
      <c r="B24" s="124" t="s">
        <v>78</v>
      </c>
      <c r="C24" s="126"/>
      <c r="D24" s="116" t="s">
        <v>69</v>
      </c>
      <c r="E24" s="139">
        <f t="shared" ref="E24:E27" si="3">SUM(F24:M24)</f>
        <v>97714.43888828</v>
      </c>
      <c r="F24" s="117">
        <v>28792.78975253</v>
      </c>
      <c r="G24" s="117">
        <v>28953.92189549</v>
      </c>
      <c r="H24" s="117">
        <v>8574.46062585</v>
      </c>
      <c r="I24" s="117">
        <v>7866.37862486</v>
      </c>
      <c r="J24" s="117">
        <v>11356.04092623</v>
      </c>
      <c r="K24" s="117">
        <v>4664.64791353</v>
      </c>
      <c r="L24" s="117">
        <v>48.1292108</v>
      </c>
      <c r="M24" s="117">
        <v>7458.06993899</v>
      </c>
    </row>
    <row r="25" s="104" customFormat="1" ht="18.6" customHeight="1" spans="1:13">
      <c r="A25" s="137"/>
      <c r="B25" s="127"/>
      <c r="C25" s="129"/>
      <c r="D25" s="116" t="s">
        <v>75</v>
      </c>
      <c r="E25" s="141">
        <f t="shared" si="3"/>
        <v>186225</v>
      </c>
      <c r="F25" s="130">
        <v>57282</v>
      </c>
      <c r="G25" s="130">
        <v>55473</v>
      </c>
      <c r="H25" s="130">
        <v>15787</v>
      </c>
      <c r="I25" s="130">
        <v>13221</v>
      </c>
      <c r="J25" s="130">
        <v>21947</v>
      </c>
      <c r="K25" s="130">
        <v>8662</v>
      </c>
      <c r="L25" s="130">
        <v>101</v>
      </c>
      <c r="M25" s="130">
        <v>13752</v>
      </c>
    </row>
    <row r="26" s="104" customFormat="1" ht="18.6" customHeight="1" spans="1:13">
      <c r="A26" s="137"/>
      <c r="B26" s="127"/>
      <c r="C26" s="129"/>
      <c r="D26" s="116" t="s">
        <v>19</v>
      </c>
      <c r="E26" s="139">
        <v>-14.57</v>
      </c>
      <c r="F26" s="130" t="s">
        <v>77</v>
      </c>
      <c r="G26" s="117">
        <v>53.2191686231183</v>
      </c>
      <c r="H26" s="117">
        <v>68.8268634370655</v>
      </c>
      <c r="I26" s="117">
        <v>48.2673544914209</v>
      </c>
      <c r="J26" s="117">
        <v>-24.6791131855309</v>
      </c>
      <c r="K26" s="117">
        <v>27.4760853568801</v>
      </c>
      <c r="L26" s="117">
        <v>359.090909090909</v>
      </c>
      <c r="M26" s="117">
        <v>66.6303162486369</v>
      </c>
    </row>
    <row r="27" s="104" customFormat="1" ht="18.6" customHeight="1" spans="1:13">
      <c r="A27" s="137"/>
      <c r="B27" s="127"/>
      <c r="C27" s="129"/>
      <c r="D27" s="116" t="s">
        <v>70</v>
      </c>
      <c r="E27" s="139">
        <f t="shared" si="3"/>
        <v>31304.844404</v>
      </c>
      <c r="F27" s="117">
        <v>9070.53524300001</v>
      </c>
      <c r="G27" s="117">
        <v>9780.53154799999</v>
      </c>
      <c r="H27" s="117">
        <v>3597.767171</v>
      </c>
      <c r="I27" s="117">
        <v>1900.973925</v>
      </c>
      <c r="J27" s="117">
        <v>3300.726186</v>
      </c>
      <c r="K27" s="117">
        <v>1453.70601</v>
      </c>
      <c r="L27" s="117">
        <v>16.766597</v>
      </c>
      <c r="M27" s="117">
        <v>2183.837724</v>
      </c>
    </row>
    <row r="28" s="104" customFormat="1" ht="18.6" customHeight="1" spans="1:13">
      <c r="A28" s="137"/>
      <c r="B28" s="127"/>
      <c r="C28" s="129"/>
      <c r="D28" s="116" t="s">
        <v>19</v>
      </c>
      <c r="E28" s="139">
        <v>9.6</v>
      </c>
      <c r="F28" s="130" t="s">
        <v>77</v>
      </c>
      <c r="G28" s="117">
        <v>41.7195419671405</v>
      </c>
      <c r="H28" s="117">
        <v>50.0579906978296</v>
      </c>
      <c r="I28" s="117">
        <v>41.8802344644755</v>
      </c>
      <c r="J28" s="117">
        <v>-38.4826244413389</v>
      </c>
      <c r="K28" s="117">
        <v>11.9929152482291</v>
      </c>
      <c r="L28" s="117">
        <v>250.227756911404</v>
      </c>
      <c r="M28" s="117">
        <v>43.9158070773909</v>
      </c>
    </row>
    <row r="29" s="104" customFormat="1" ht="18.6" customHeight="1" spans="1:13">
      <c r="A29" s="137"/>
      <c r="B29" s="131"/>
      <c r="C29" s="133"/>
      <c r="D29" s="116" t="s">
        <v>20</v>
      </c>
      <c r="E29" s="139">
        <v>1.99464876279493</v>
      </c>
      <c r="F29" s="117">
        <v>28.9748612896508</v>
      </c>
      <c r="G29" s="117">
        <v>31.2428690645409</v>
      </c>
      <c r="H29" s="117">
        <v>11.4926850444281</v>
      </c>
      <c r="I29" s="117">
        <v>6.07245926690216</v>
      </c>
      <c r="J29" s="117">
        <v>10.5438191718923</v>
      </c>
      <c r="K29" s="117">
        <v>4.64370942477597</v>
      </c>
      <c r="L29" s="117">
        <v>0.0535591130357372</v>
      </c>
      <c r="M29" s="117">
        <v>6.976037624774</v>
      </c>
    </row>
    <row r="30" s="104" customFormat="1" ht="18.6" customHeight="1" spans="1:13">
      <c r="A30" s="137"/>
      <c r="B30" s="124" t="s">
        <v>79</v>
      </c>
      <c r="C30" s="126"/>
      <c r="D30" s="116" t="s">
        <v>75</v>
      </c>
      <c r="E30" s="141">
        <f t="shared" ref="E30:E34" si="4">SUM(F30:M30)</f>
        <v>56097</v>
      </c>
      <c r="F30" s="130">
        <v>39829</v>
      </c>
      <c r="G30" s="130">
        <v>8806</v>
      </c>
      <c r="H30" s="130">
        <v>7379</v>
      </c>
      <c r="I30" s="130">
        <v>13</v>
      </c>
      <c r="J30" s="130">
        <v>4</v>
      </c>
      <c r="K30" s="130">
        <v>54</v>
      </c>
      <c r="L30" s="130">
        <v>0</v>
      </c>
      <c r="M30" s="130">
        <v>12</v>
      </c>
    </row>
    <row r="31" s="104" customFormat="1" ht="18.6" customHeight="1" spans="1:13">
      <c r="A31" s="137"/>
      <c r="B31" s="127"/>
      <c r="C31" s="129"/>
      <c r="D31" s="116" t="s">
        <v>70</v>
      </c>
      <c r="E31" s="139">
        <f t="shared" si="4"/>
        <v>642.089213</v>
      </c>
      <c r="F31" s="117">
        <v>452.750232</v>
      </c>
      <c r="G31" s="117">
        <v>99.67829</v>
      </c>
      <c r="H31" s="117">
        <v>88.71935</v>
      </c>
      <c r="I31" s="117">
        <v>0.147173</v>
      </c>
      <c r="J31" s="117">
        <v>0.045284</v>
      </c>
      <c r="K31" s="117">
        <v>0.611334</v>
      </c>
      <c r="L31" s="130">
        <v>0</v>
      </c>
      <c r="M31" s="130">
        <v>0.13755</v>
      </c>
    </row>
    <row r="32" s="104" customFormat="1" ht="18.6" customHeight="1" spans="1:13">
      <c r="A32" s="137"/>
      <c r="B32" s="131"/>
      <c r="C32" s="133"/>
      <c r="D32" s="116" t="s">
        <v>20</v>
      </c>
      <c r="E32" s="117">
        <v>4.57</v>
      </c>
      <c r="F32" s="117">
        <v>70.5120445622562</v>
      </c>
      <c r="G32" s="117">
        <v>15.5240561563522</v>
      </c>
      <c r="H32" s="117">
        <v>13.8172933299224</v>
      </c>
      <c r="I32" s="130">
        <v>0.0229209581815541</v>
      </c>
      <c r="J32" s="130">
        <v>0.00705260251740127</v>
      </c>
      <c r="K32" s="130">
        <v>0.0952101339849171</v>
      </c>
      <c r="L32" s="130">
        <v>0</v>
      </c>
      <c r="M32" s="130">
        <v>0.0214222567853667</v>
      </c>
    </row>
    <row r="33" s="104" customFormat="1" ht="18.6" customHeight="1" spans="1:13">
      <c r="A33" s="137"/>
      <c r="B33" s="124" t="s">
        <v>80</v>
      </c>
      <c r="C33" s="126"/>
      <c r="D33" s="116" t="s">
        <v>75</v>
      </c>
      <c r="E33" s="130">
        <f t="shared" si="4"/>
        <v>3917.09521013398</v>
      </c>
      <c r="F33" s="130">
        <v>3731</v>
      </c>
      <c r="G33" s="130">
        <v>0</v>
      </c>
      <c r="H33" s="130">
        <v>186</v>
      </c>
      <c r="I33" s="130">
        <v>0</v>
      </c>
      <c r="J33" s="130">
        <v>0</v>
      </c>
      <c r="K33" s="130">
        <v>0.0952101339849171</v>
      </c>
      <c r="L33" s="130">
        <v>0</v>
      </c>
      <c r="M33" s="130">
        <v>0</v>
      </c>
    </row>
    <row r="34" s="104" customFormat="1" ht="18.6" customHeight="1" spans="1:13">
      <c r="A34" s="137"/>
      <c r="B34" s="127"/>
      <c r="C34" s="129"/>
      <c r="D34" s="116" t="s">
        <v>70</v>
      </c>
      <c r="E34" s="117">
        <f t="shared" si="4"/>
        <v>196.803992133985</v>
      </c>
      <c r="F34" s="117">
        <v>175.876782</v>
      </c>
      <c r="G34" s="130">
        <v>0</v>
      </c>
      <c r="H34" s="117">
        <v>20.832</v>
      </c>
      <c r="I34" s="130">
        <v>0</v>
      </c>
      <c r="J34" s="130">
        <v>0</v>
      </c>
      <c r="K34" s="130">
        <v>0.0952101339849171</v>
      </c>
      <c r="L34" s="130">
        <v>0</v>
      </c>
      <c r="M34" s="130">
        <v>0</v>
      </c>
    </row>
    <row r="35" s="104" customFormat="1" ht="18.6" customHeight="1" spans="1:13">
      <c r="A35" s="142"/>
      <c r="B35" s="131"/>
      <c r="C35" s="133"/>
      <c r="D35" s="116" t="s">
        <v>20</v>
      </c>
      <c r="E35" s="117">
        <v>6.23</v>
      </c>
      <c r="F35" s="117">
        <v>89.409725489531</v>
      </c>
      <c r="G35" s="130">
        <v>0</v>
      </c>
      <c r="H35" s="117">
        <v>10.590274510469</v>
      </c>
      <c r="I35" s="130">
        <v>0</v>
      </c>
      <c r="J35" s="130">
        <v>0</v>
      </c>
      <c r="K35" s="130">
        <v>0.0952101339849171</v>
      </c>
      <c r="L35" s="130">
        <v>0</v>
      </c>
      <c r="M35" s="130">
        <v>0</v>
      </c>
    </row>
    <row r="36" s="104" customFormat="1" ht="18.6" customHeight="1" spans="1:13">
      <c r="A36" s="143" t="s">
        <v>81</v>
      </c>
      <c r="B36" s="144"/>
      <c r="C36" s="145"/>
      <c r="D36" s="116" t="s">
        <v>69</v>
      </c>
      <c r="E36" s="117">
        <f t="shared" ref="E36:E38" si="5">SUM(F36:M36)</f>
        <v>1553.55233053398</v>
      </c>
      <c r="F36" s="117">
        <v>953.8895204</v>
      </c>
      <c r="G36" s="117">
        <v>148.4014</v>
      </c>
      <c r="H36" s="117">
        <v>53.051</v>
      </c>
      <c r="I36" s="117">
        <v>60.18</v>
      </c>
      <c r="J36" s="117">
        <v>236.6152</v>
      </c>
      <c r="K36" s="130">
        <v>0.0952101339849171</v>
      </c>
      <c r="L36" s="130">
        <v>0</v>
      </c>
      <c r="M36" s="117">
        <v>101.32</v>
      </c>
    </row>
    <row r="37" s="104" customFormat="1" ht="18.6" customHeight="1" spans="1:13">
      <c r="A37" s="146"/>
      <c r="B37" s="147"/>
      <c r="C37" s="148"/>
      <c r="D37" s="116" t="s">
        <v>72</v>
      </c>
      <c r="E37" s="130">
        <f t="shared" si="5"/>
        <v>9458.09521013398</v>
      </c>
      <c r="F37" s="130">
        <v>8515</v>
      </c>
      <c r="G37" s="130">
        <v>172</v>
      </c>
      <c r="H37" s="130">
        <v>36</v>
      </c>
      <c r="I37" s="130">
        <v>117</v>
      </c>
      <c r="J37" s="130">
        <v>484</v>
      </c>
      <c r="K37" s="130">
        <v>0.0952101339849171</v>
      </c>
      <c r="L37" s="130">
        <v>0</v>
      </c>
      <c r="M37" s="130">
        <v>134</v>
      </c>
    </row>
    <row r="38" s="104" customFormat="1" ht="18.6" customHeight="1" spans="1:13">
      <c r="A38" s="146"/>
      <c r="B38" s="147"/>
      <c r="C38" s="148"/>
      <c r="D38" s="116" t="s">
        <v>70</v>
      </c>
      <c r="E38" s="117">
        <f t="shared" si="5"/>
        <v>129.154842133985</v>
      </c>
      <c r="F38" s="117">
        <v>118.676018</v>
      </c>
      <c r="G38" s="117">
        <v>2.289649</v>
      </c>
      <c r="H38" s="130">
        <v>0.342824</v>
      </c>
      <c r="I38" s="117">
        <v>1.622407</v>
      </c>
      <c r="J38" s="117">
        <v>4.36832</v>
      </c>
      <c r="K38" s="130">
        <v>0.0952101339849171</v>
      </c>
      <c r="L38" s="130">
        <v>0</v>
      </c>
      <c r="M38" s="117">
        <v>1.760414</v>
      </c>
    </row>
    <row r="39" s="104" customFormat="1" ht="18.6" customHeight="1" spans="1:13">
      <c r="A39" s="146"/>
      <c r="B39" s="147"/>
      <c r="C39" s="148"/>
      <c r="D39" s="116" t="s">
        <v>19</v>
      </c>
      <c r="E39" s="117">
        <v>157.18</v>
      </c>
      <c r="F39" s="117">
        <v>200.337258069247</v>
      </c>
      <c r="G39" s="117">
        <v>-27.2976819328953</v>
      </c>
      <c r="H39" s="130">
        <v>18067.6735559088</v>
      </c>
      <c r="I39" s="117">
        <v>-43.6268449585091</v>
      </c>
      <c r="J39" s="117">
        <v>68.1702583734415</v>
      </c>
      <c r="K39" s="130">
        <v>0.0952101339849171</v>
      </c>
      <c r="L39" s="130">
        <v>0</v>
      </c>
      <c r="M39" s="117">
        <v>-15.2028631570835</v>
      </c>
    </row>
    <row r="40" s="104" customFormat="1" ht="18.6" customHeight="1" spans="1:13">
      <c r="A40" s="149"/>
      <c r="B40" s="150"/>
      <c r="C40" s="151"/>
      <c r="D40" s="116" t="s">
        <v>20</v>
      </c>
      <c r="E40" s="117">
        <v>1.49409627388401</v>
      </c>
      <c r="F40" s="117">
        <v>91.9544060066745</v>
      </c>
      <c r="G40" s="117">
        <v>1.77410160289315</v>
      </c>
      <c r="H40" s="117">
        <v>0.265632246650138</v>
      </c>
      <c r="I40" s="117">
        <v>1.25709873401778</v>
      </c>
      <c r="J40" s="117">
        <v>3.38472993631347</v>
      </c>
      <c r="K40" s="130">
        <v>0.0952101339849171</v>
      </c>
      <c r="L40" s="130">
        <v>0</v>
      </c>
      <c r="M40" s="117">
        <v>1.36403147345097</v>
      </c>
    </row>
    <row r="41" s="104" customFormat="1" ht="21" customHeight="1" spans="1:13">
      <c r="A41" s="152" t="s">
        <v>82</v>
      </c>
      <c r="B41" s="153"/>
      <c r="C41" s="153"/>
      <c r="D41" s="154"/>
      <c r="E41" s="117">
        <f>SUM(F41:M41)</f>
        <v>75.4759681339849</v>
      </c>
      <c r="F41" s="117">
        <v>50.140959</v>
      </c>
      <c r="G41" s="117">
        <v>11.998158</v>
      </c>
      <c r="H41" s="117">
        <v>0</v>
      </c>
      <c r="I41" s="117">
        <v>0.09434</v>
      </c>
      <c r="J41" s="130">
        <v>0</v>
      </c>
      <c r="K41" s="130">
        <v>0.0952101339849171</v>
      </c>
      <c r="L41" s="130">
        <v>0</v>
      </c>
      <c r="M41" s="117">
        <v>13.147301</v>
      </c>
    </row>
    <row r="42" s="104" customFormat="1" ht="21" customHeight="1" spans="1:13">
      <c r="A42" s="152" t="s">
        <v>83</v>
      </c>
      <c r="B42" s="153"/>
      <c r="C42" s="153"/>
      <c r="D42" s="154"/>
      <c r="E42" s="117">
        <f>SUM(F42:M42)</f>
        <v>3.57287813398492</v>
      </c>
      <c r="F42" s="117">
        <v>0.875314</v>
      </c>
      <c r="G42" s="117">
        <v>1.752358</v>
      </c>
      <c r="H42" s="130">
        <v>0</v>
      </c>
      <c r="I42" s="117">
        <v>0.849996</v>
      </c>
      <c r="J42" s="130">
        <v>0</v>
      </c>
      <c r="K42" s="130">
        <v>0.0952101339849171</v>
      </c>
      <c r="L42" s="130">
        <v>0</v>
      </c>
      <c r="M42" s="130">
        <v>0</v>
      </c>
    </row>
    <row r="43" s="104" customFormat="1" ht="21" customHeight="1" spans="1:13">
      <c r="A43" s="152" t="s">
        <v>84</v>
      </c>
      <c r="B43" s="153"/>
      <c r="C43" s="153"/>
      <c r="D43" s="154"/>
      <c r="E43" s="117">
        <f>SUM(F43:M43)</f>
        <v>256.980793133985</v>
      </c>
      <c r="F43" s="117">
        <v>256.899707</v>
      </c>
      <c r="G43" s="117">
        <v>-0.014124</v>
      </c>
      <c r="H43" s="130">
        <v>0</v>
      </c>
      <c r="I43" s="117">
        <v>0</v>
      </c>
      <c r="J43" s="130">
        <v>0</v>
      </c>
      <c r="K43" s="130">
        <v>0.0952101339849171</v>
      </c>
      <c r="L43" s="130">
        <v>0</v>
      </c>
      <c r="M43" s="130">
        <v>0</v>
      </c>
    </row>
    <row r="44" s="104" customFormat="1" ht="21" customHeight="1" spans="1:13">
      <c r="A44" s="152" t="s">
        <v>85</v>
      </c>
      <c r="B44" s="153"/>
      <c r="C44" s="153"/>
      <c r="D44" s="154"/>
      <c r="E44" s="117">
        <f t="shared" ref="E44:E49" si="6">SUM(F44:M44)</f>
        <v>1553.861179</v>
      </c>
      <c r="F44" s="117">
        <v>890.420309</v>
      </c>
      <c r="G44" s="117">
        <v>320.204061</v>
      </c>
      <c r="H44" s="117">
        <v>158.722304</v>
      </c>
      <c r="I44" s="117">
        <v>20.39696</v>
      </c>
      <c r="J44" s="117">
        <v>135.913301</v>
      </c>
      <c r="K44" s="117">
        <v>3.810412</v>
      </c>
      <c r="L44" s="117">
        <v>0</v>
      </c>
      <c r="M44" s="117">
        <v>24.393832</v>
      </c>
    </row>
    <row r="45" s="104" customFormat="1" ht="21" customHeight="1" spans="1:13">
      <c r="A45" s="152" t="s">
        <v>86</v>
      </c>
      <c r="B45" s="153"/>
      <c r="C45" s="153"/>
      <c r="D45" s="154"/>
      <c r="E45" s="117">
        <f t="shared" si="6"/>
        <v>2033.709296</v>
      </c>
      <c r="F45" s="117">
        <v>1299.25057</v>
      </c>
      <c r="G45" s="117">
        <v>338.635725</v>
      </c>
      <c r="H45" s="117">
        <v>164.883606</v>
      </c>
      <c r="I45" s="117">
        <v>78.451563</v>
      </c>
      <c r="J45" s="117">
        <v>112.643856</v>
      </c>
      <c r="K45" s="117">
        <v>20.866751</v>
      </c>
      <c r="L45" s="117">
        <v>0.15732</v>
      </c>
      <c r="M45" s="117">
        <v>18.819905</v>
      </c>
    </row>
    <row r="46" s="104" customFormat="1" ht="21" customHeight="1" spans="1:13">
      <c r="A46" s="152" t="s">
        <v>87</v>
      </c>
      <c r="B46" s="153"/>
      <c r="C46" s="153"/>
      <c r="D46" s="154"/>
      <c r="E46" s="117">
        <f t="shared" si="6"/>
        <v>639.383337</v>
      </c>
      <c r="F46" s="117">
        <v>467.455194</v>
      </c>
      <c r="G46" s="117">
        <v>105.641695</v>
      </c>
      <c r="H46" s="117">
        <v>42.008624</v>
      </c>
      <c r="I46" s="117">
        <v>2.264116</v>
      </c>
      <c r="J46" s="117">
        <v>8.444008</v>
      </c>
      <c r="K46" s="117">
        <v>13.4835</v>
      </c>
      <c r="L46" s="117">
        <v>0.0192</v>
      </c>
      <c r="M46" s="130">
        <v>0.067</v>
      </c>
    </row>
    <row r="47" s="104" customFormat="1" ht="21" customHeight="1" spans="1:13">
      <c r="A47" s="152" t="s">
        <v>88</v>
      </c>
      <c r="B47" s="153"/>
      <c r="C47" s="153"/>
      <c r="D47" s="154"/>
      <c r="E47" s="117">
        <f t="shared" si="6"/>
        <v>1494.462435</v>
      </c>
      <c r="F47" s="117">
        <v>328.620877</v>
      </c>
      <c r="G47" s="130">
        <v>383.351155</v>
      </c>
      <c r="H47" s="117">
        <v>742.568333</v>
      </c>
      <c r="I47" s="130">
        <v>0</v>
      </c>
      <c r="J47" s="117">
        <v>9.094607</v>
      </c>
      <c r="K47" s="130">
        <v>0</v>
      </c>
      <c r="L47" s="117">
        <v>29.567463</v>
      </c>
      <c r="M47" s="117">
        <v>1.26</v>
      </c>
    </row>
    <row r="48" s="104" customFormat="1" ht="21" customHeight="1" spans="1:13">
      <c r="A48" s="152" t="s">
        <v>89</v>
      </c>
      <c r="B48" s="153"/>
      <c r="C48" s="153"/>
      <c r="D48" s="154"/>
      <c r="E48" s="117">
        <f t="shared" si="6"/>
        <v>1477.557463</v>
      </c>
      <c r="F48" s="117">
        <v>311.715905</v>
      </c>
      <c r="G48" s="117">
        <v>383.351155</v>
      </c>
      <c r="H48" s="117">
        <v>742.568333</v>
      </c>
      <c r="I48" s="130">
        <v>0</v>
      </c>
      <c r="J48" s="117">
        <v>9.094607</v>
      </c>
      <c r="K48" s="130">
        <v>0</v>
      </c>
      <c r="L48" s="117">
        <v>29.567463</v>
      </c>
      <c r="M48" s="117">
        <v>1.26</v>
      </c>
    </row>
    <row r="49" s="104" customFormat="1" ht="21" customHeight="1" spans="1:13">
      <c r="A49" s="152" t="s">
        <v>90</v>
      </c>
      <c r="B49" s="153"/>
      <c r="C49" s="153"/>
      <c r="D49" s="154"/>
      <c r="E49" s="117">
        <f t="shared" si="6"/>
        <v>5.17421300000239</v>
      </c>
      <c r="F49" s="117">
        <v>4.65327000000252</v>
      </c>
      <c r="G49" s="117">
        <v>0.520943</v>
      </c>
      <c r="H49" s="117">
        <v>-2.55795384873636e-13</v>
      </c>
      <c r="I49" s="130">
        <v>3.49245965480804e-14</v>
      </c>
      <c r="J49" s="130">
        <v>0</v>
      </c>
      <c r="K49" s="130">
        <v>0</v>
      </c>
      <c r="L49" s="130">
        <v>0</v>
      </c>
      <c r="M49" s="130">
        <v>9.41469124882133e-14</v>
      </c>
    </row>
    <row r="50" s="104" customFormat="1" ht="51" customHeight="1" spans="1:12">
      <c r="A50" s="155" t="s">
        <v>91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60"/>
    </row>
    <row r="51" s="104" customFormat="1" ht="21.75" customHeight="1" spans="1:12">
      <c r="A51" s="156" t="s">
        <v>92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61"/>
    </row>
    <row r="52" s="104" customFormat="1" ht="26.25" customHeight="1" spans="1:13">
      <c r="A52" s="157" t="s">
        <v>93</v>
      </c>
      <c r="B52" s="157"/>
      <c r="C52" s="157"/>
      <c r="D52" s="157"/>
      <c r="E52" s="157" t="s">
        <v>94</v>
      </c>
      <c r="F52" s="157" t="s">
        <v>60</v>
      </c>
      <c r="G52" s="157" t="s">
        <v>61</v>
      </c>
      <c r="H52" s="157" t="s">
        <v>62</v>
      </c>
      <c r="I52" s="157" t="s">
        <v>63</v>
      </c>
      <c r="J52" s="157" t="s">
        <v>64</v>
      </c>
      <c r="K52" s="157" t="s">
        <v>65</v>
      </c>
      <c r="L52" s="157" t="s">
        <v>66</v>
      </c>
      <c r="M52" s="112" t="s">
        <v>67</v>
      </c>
    </row>
    <row r="53" s="104" customFormat="1" ht="18" customHeight="1" spans="1:13">
      <c r="A53" s="113" t="s">
        <v>95</v>
      </c>
      <c r="B53" s="114"/>
      <c r="C53" s="115"/>
      <c r="D53" s="116" t="s">
        <v>96</v>
      </c>
      <c r="E53" s="117">
        <f t="shared" ref="E53:E63" si="7">SUM(F53:M53)</f>
        <v>22452.7900819999</v>
      </c>
      <c r="F53" s="117">
        <v>11326.138624</v>
      </c>
      <c r="G53" s="117">
        <v>3860.221682</v>
      </c>
      <c r="H53" s="117">
        <v>2178.3318649999</v>
      </c>
      <c r="I53" s="117">
        <v>754.314593</v>
      </c>
      <c r="J53" s="117">
        <v>2672.152951</v>
      </c>
      <c r="K53" s="117">
        <v>617.032639</v>
      </c>
      <c r="L53" s="117">
        <v>50.674181</v>
      </c>
      <c r="M53" s="117">
        <v>993.923547</v>
      </c>
    </row>
    <row r="54" s="104" customFormat="1" ht="18" customHeight="1" spans="1:13">
      <c r="A54" s="118"/>
      <c r="B54" s="119"/>
      <c r="C54" s="120"/>
      <c r="D54" s="116" t="s">
        <v>97</v>
      </c>
      <c r="E54" s="130">
        <f t="shared" si="7"/>
        <v>68000</v>
      </c>
      <c r="F54" s="130">
        <v>40596</v>
      </c>
      <c r="G54" s="130">
        <v>9765</v>
      </c>
      <c r="H54" s="130">
        <v>5830</v>
      </c>
      <c r="I54" s="130">
        <v>1504</v>
      </c>
      <c r="J54" s="130">
        <v>6814</v>
      </c>
      <c r="K54" s="130">
        <v>1504</v>
      </c>
      <c r="L54" s="130">
        <v>278</v>
      </c>
      <c r="M54" s="130">
        <v>1709</v>
      </c>
    </row>
    <row r="55" s="104" customFormat="1" ht="18" customHeight="1" spans="1:13">
      <c r="A55" s="118"/>
      <c r="B55" s="119"/>
      <c r="C55" s="120"/>
      <c r="D55" s="116" t="s">
        <v>98</v>
      </c>
      <c r="E55" s="117">
        <v>58.1930357786453</v>
      </c>
      <c r="F55" s="117">
        <v>85.5040836294313</v>
      </c>
      <c r="G55" s="117">
        <v>34.6515921933566</v>
      </c>
      <c r="H55" s="117">
        <v>45.205433724464</v>
      </c>
      <c r="I55" s="117">
        <v>37.620992297901</v>
      </c>
      <c r="J55" s="117">
        <v>74.6554167888704</v>
      </c>
      <c r="K55" s="117">
        <v>41.3255890963048</v>
      </c>
      <c r="L55" s="117">
        <v>108.951943837295</v>
      </c>
      <c r="M55" s="117">
        <v>44.0924719466763</v>
      </c>
    </row>
    <row r="56" s="104" customFormat="1" ht="18" customHeight="1" spans="1:13">
      <c r="A56" s="118"/>
      <c r="B56" s="119"/>
      <c r="C56" s="120"/>
      <c r="D56" s="116" t="s">
        <v>99</v>
      </c>
      <c r="E56" s="117">
        <f t="shared" si="7"/>
        <v>19902.526258</v>
      </c>
      <c r="F56" s="117">
        <v>10382.329759</v>
      </c>
      <c r="G56" s="117">
        <v>3181.180889</v>
      </c>
      <c r="H56" s="117">
        <v>2018.530698</v>
      </c>
      <c r="I56" s="117">
        <v>397.419346</v>
      </c>
      <c r="J56" s="117">
        <v>2245.487347</v>
      </c>
      <c r="K56" s="117">
        <v>572.301028</v>
      </c>
      <c r="L56" s="117">
        <v>7.82615</v>
      </c>
      <c r="M56" s="117">
        <v>1097.451041</v>
      </c>
    </row>
    <row r="57" s="104" customFormat="1" ht="18" customHeight="1" spans="1:13">
      <c r="A57" s="121"/>
      <c r="B57" s="122"/>
      <c r="C57" s="123"/>
      <c r="D57" s="116" t="s">
        <v>100</v>
      </c>
      <c r="E57" s="130">
        <f t="shared" si="7"/>
        <v>8028</v>
      </c>
      <c r="F57" s="130">
        <v>3218</v>
      </c>
      <c r="G57" s="130">
        <v>1605</v>
      </c>
      <c r="H57" s="130">
        <v>1460</v>
      </c>
      <c r="I57" s="130">
        <v>126</v>
      </c>
      <c r="J57" s="130">
        <v>1144</v>
      </c>
      <c r="K57" s="130">
        <v>134</v>
      </c>
      <c r="L57" s="130">
        <v>7</v>
      </c>
      <c r="M57" s="130">
        <v>334</v>
      </c>
    </row>
    <row r="58" s="104" customFormat="1" ht="18" customHeight="1" spans="1:13">
      <c r="A58" s="113" t="s">
        <v>71</v>
      </c>
      <c r="B58" s="114"/>
      <c r="C58" s="115"/>
      <c r="D58" s="116" t="s">
        <v>96</v>
      </c>
      <c r="E58" s="117">
        <f t="shared" si="7"/>
        <v>36.012742</v>
      </c>
      <c r="F58" s="117">
        <v>15.002215</v>
      </c>
      <c r="G58" s="117">
        <v>21.010527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30">
        <v>0</v>
      </c>
    </row>
    <row r="59" s="104" customFormat="1" ht="18" customHeight="1" spans="1:13">
      <c r="A59" s="118"/>
      <c r="B59" s="119"/>
      <c r="C59" s="120"/>
      <c r="D59" s="116" t="s">
        <v>97</v>
      </c>
      <c r="E59" s="130">
        <f t="shared" si="7"/>
        <v>77</v>
      </c>
      <c r="F59" s="130">
        <v>58</v>
      </c>
      <c r="G59" s="130">
        <v>19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</row>
    <row r="60" s="104" customFormat="1" ht="18" customHeight="1" spans="1:13">
      <c r="A60" s="118"/>
      <c r="B60" s="119"/>
      <c r="C60" s="120"/>
      <c r="D60" s="116" t="s">
        <v>99</v>
      </c>
      <c r="E60" s="117">
        <f t="shared" si="7"/>
        <v>1375.649257</v>
      </c>
      <c r="F60" s="117">
        <v>1248.90656</v>
      </c>
      <c r="G60" s="117">
        <v>122.392697</v>
      </c>
      <c r="H60" s="117">
        <v>0</v>
      </c>
      <c r="I60" s="117">
        <v>0.35</v>
      </c>
      <c r="J60" s="117">
        <v>0</v>
      </c>
      <c r="K60" s="117">
        <v>4</v>
      </c>
      <c r="L60" s="117">
        <v>0</v>
      </c>
      <c r="M60" s="130">
        <v>0</v>
      </c>
    </row>
    <row r="61" s="104" customFormat="1" ht="18" customHeight="1" spans="1:13">
      <c r="A61" s="121"/>
      <c r="B61" s="122"/>
      <c r="C61" s="123"/>
      <c r="D61" s="116" t="s">
        <v>100</v>
      </c>
      <c r="E61" s="130">
        <f t="shared" si="7"/>
        <v>36</v>
      </c>
      <c r="F61" s="130">
        <v>6</v>
      </c>
      <c r="G61" s="130">
        <v>28</v>
      </c>
      <c r="H61" s="130">
        <v>0</v>
      </c>
      <c r="I61" s="130">
        <v>1</v>
      </c>
      <c r="J61" s="130">
        <v>0</v>
      </c>
      <c r="K61" s="130">
        <v>1</v>
      </c>
      <c r="L61" s="130">
        <v>0</v>
      </c>
      <c r="M61" s="130">
        <v>0</v>
      </c>
    </row>
    <row r="62" s="104" customFormat="1" ht="18" customHeight="1" spans="1:13">
      <c r="A62" s="158" t="s">
        <v>73</v>
      </c>
      <c r="B62" s="134" t="s">
        <v>74</v>
      </c>
      <c r="C62" s="134" t="s">
        <v>68</v>
      </c>
      <c r="D62" s="116" t="s">
        <v>96</v>
      </c>
      <c r="E62" s="117">
        <f t="shared" si="7"/>
        <v>15363.7834934324</v>
      </c>
      <c r="F62" s="117">
        <v>6488.401618</v>
      </c>
      <c r="G62" s="117">
        <v>3224.068295</v>
      </c>
      <c r="H62" s="117">
        <v>1101.4330184324</v>
      </c>
      <c r="I62" s="117">
        <v>706.763574</v>
      </c>
      <c r="J62" s="117">
        <v>2279.360329</v>
      </c>
      <c r="K62" s="117">
        <v>607.264896</v>
      </c>
      <c r="L62" s="117">
        <v>3.870334</v>
      </c>
      <c r="M62" s="117">
        <v>952.621429</v>
      </c>
    </row>
    <row r="63" s="104" customFormat="1" ht="18" customHeight="1" spans="1:13">
      <c r="A63" s="158"/>
      <c r="B63" s="137"/>
      <c r="C63" s="137"/>
      <c r="D63" s="116" t="s">
        <v>97</v>
      </c>
      <c r="E63" s="130">
        <f t="shared" si="7"/>
        <v>27410</v>
      </c>
      <c r="F63" s="130">
        <v>11700</v>
      </c>
      <c r="G63" s="130">
        <v>5482</v>
      </c>
      <c r="H63" s="130">
        <v>1660</v>
      </c>
      <c r="I63" s="130">
        <v>1268</v>
      </c>
      <c r="J63" s="130">
        <v>4109</v>
      </c>
      <c r="K63" s="130">
        <v>1485</v>
      </c>
      <c r="L63" s="130">
        <v>11</v>
      </c>
      <c r="M63" s="130">
        <v>1695</v>
      </c>
    </row>
    <row r="64" s="104" customFormat="1" ht="18" customHeight="1" spans="1:13">
      <c r="A64" s="158"/>
      <c r="B64" s="137"/>
      <c r="C64" s="137"/>
      <c r="D64" s="116" t="s">
        <v>101</v>
      </c>
      <c r="E64" s="117">
        <v>47.7972698386863</v>
      </c>
      <c r="F64" s="130" t="s">
        <v>77</v>
      </c>
      <c r="G64" s="117">
        <v>32.6315771412061</v>
      </c>
      <c r="H64" s="117">
        <v>29.7096948156293</v>
      </c>
      <c r="I64" s="117">
        <v>37.17614699787</v>
      </c>
      <c r="J64" s="117">
        <v>69.0553814378431</v>
      </c>
      <c r="K64" s="117">
        <v>41.7560100280287</v>
      </c>
      <c r="L64" s="117">
        <v>23.083598896067</v>
      </c>
      <c r="M64" s="117">
        <v>43.6186911244307</v>
      </c>
    </row>
    <row r="65" s="104" customFormat="1" ht="18" customHeight="1" spans="1:13">
      <c r="A65" s="158"/>
      <c r="B65" s="137"/>
      <c r="C65" s="137"/>
      <c r="D65" s="116" t="s">
        <v>99</v>
      </c>
      <c r="E65" s="117">
        <f t="shared" ref="E65:E68" si="8">SUM(F65:M65)</f>
        <v>14240.851658</v>
      </c>
      <c r="F65" s="117">
        <v>6737.446482</v>
      </c>
      <c r="G65" s="117">
        <v>2147.064577</v>
      </c>
      <c r="H65" s="117">
        <v>1447.930183</v>
      </c>
      <c r="I65" s="117">
        <v>347.044446</v>
      </c>
      <c r="J65" s="117">
        <v>1951.379185</v>
      </c>
      <c r="K65" s="117">
        <v>564.917462</v>
      </c>
      <c r="L65" s="117">
        <v>0.71</v>
      </c>
      <c r="M65" s="117">
        <v>1044.359323</v>
      </c>
    </row>
    <row r="66" s="104" customFormat="1" ht="18" customHeight="1" spans="1:13">
      <c r="A66" s="158"/>
      <c r="B66" s="137"/>
      <c r="C66" s="142"/>
      <c r="D66" s="116" t="s">
        <v>100</v>
      </c>
      <c r="E66" s="130">
        <f t="shared" si="8"/>
        <v>3845</v>
      </c>
      <c r="F66" s="130">
        <v>1539</v>
      </c>
      <c r="G66" s="130">
        <v>493</v>
      </c>
      <c r="H66" s="130">
        <v>509</v>
      </c>
      <c r="I66" s="130">
        <v>100</v>
      </c>
      <c r="J66" s="130">
        <v>767</v>
      </c>
      <c r="K66" s="130">
        <v>127</v>
      </c>
      <c r="L66" s="130">
        <v>2</v>
      </c>
      <c r="M66" s="130">
        <v>308</v>
      </c>
    </row>
    <row r="67" s="104" customFormat="1" ht="18" customHeight="1" spans="1:13">
      <c r="A67" s="158"/>
      <c r="B67" s="137"/>
      <c r="C67" s="134" t="s">
        <v>76</v>
      </c>
      <c r="D67" s="116" t="s">
        <v>96</v>
      </c>
      <c r="E67" s="117">
        <f t="shared" si="8"/>
        <v>1557.894516</v>
      </c>
      <c r="F67" s="117">
        <v>39.102934</v>
      </c>
      <c r="G67" s="117">
        <v>334.485475</v>
      </c>
      <c r="H67" s="117">
        <v>52.369282</v>
      </c>
      <c r="I67" s="117">
        <v>372.695166</v>
      </c>
      <c r="J67" s="117">
        <v>606.712233</v>
      </c>
      <c r="K67" s="117">
        <v>77.329747</v>
      </c>
      <c r="L67" s="130">
        <v>0</v>
      </c>
      <c r="M67" s="117">
        <v>75.199679</v>
      </c>
    </row>
    <row r="68" s="104" customFormat="1" ht="18" customHeight="1" spans="1:13">
      <c r="A68" s="158"/>
      <c r="B68" s="137"/>
      <c r="C68" s="137"/>
      <c r="D68" s="116" t="s">
        <v>97</v>
      </c>
      <c r="E68" s="130">
        <f t="shared" si="8"/>
        <v>2352</v>
      </c>
      <c r="F68" s="130">
        <v>71</v>
      </c>
      <c r="G68" s="130">
        <v>474</v>
      </c>
      <c r="H68" s="130">
        <v>77</v>
      </c>
      <c r="I68" s="130">
        <v>506</v>
      </c>
      <c r="J68" s="130">
        <v>985</v>
      </c>
      <c r="K68" s="130">
        <v>132</v>
      </c>
      <c r="L68" s="130">
        <v>0</v>
      </c>
      <c r="M68" s="130">
        <v>107</v>
      </c>
    </row>
    <row r="69" s="104" customFormat="1" ht="18" customHeight="1" spans="1:13">
      <c r="A69" s="158"/>
      <c r="B69" s="137"/>
      <c r="C69" s="137"/>
      <c r="D69" s="116" t="s">
        <v>101</v>
      </c>
      <c r="E69" s="117">
        <v>162.351062332529</v>
      </c>
      <c r="F69" s="130" t="s">
        <v>77</v>
      </c>
      <c r="G69" s="117">
        <v>5288.63818372847</v>
      </c>
      <c r="H69" s="117">
        <v>126.823296351941</v>
      </c>
      <c r="I69" s="117">
        <v>1830.62220251807</v>
      </c>
      <c r="J69" s="117">
        <v>3753.97832314586</v>
      </c>
      <c r="K69" s="117">
        <v>57.3894711015646</v>
      </c>
      <c r="L69" s="130">
        <v>0</v>
      </c>
      <c r="M69" s="117">
        <v>541.722999135401</v>
      </c>
    </row>
    <row r="70" s="104" customFormat="1" ht="18" customHeight="1" spans="1:13">
      <c r="A70" s="158"/>
      <c r="B70" s="137"/>
      <c r="C70" s="137"/>
      <c r="D70" s="116" t="s">
        <v>99</v>
      </c>
      <c r="E70" s="117">
        <f t="shared" ref="E70:E73" si="9">SUM(F70:M70)</f>
        <v>1445.049759</v>
      </c>
      <c r="F70" s="117">
        <v>258.557946</v>
      </c>
      <c r="G70" s="117">
        <v>205.684315</v>
      </c>
      <c r="H70" s="117">
        <v>23.36681</v>
      </c>
      <c r="I70" s="117">
        <v>197.824395</v>
      </c>
      <c r="J70" s="117">
        <v>688.570848</v>
      </c>
      <c r="K70" s="117">
        <v>44.182245</v>
      </c>
      <c r="L70" s="130">
        <v>0</v>
      </c>
      <c r="M70" s="130">
        <v>26.8632</v>
      </c>
    </row>
    <row r="71" s="104" customFormat="1" ht="18" customHeight="1" spans="1:13">
      <c r="A71" s="158"/>
      <c r="B71" s="142"/>
      <c r="C71" s="142"/>
      <c r="D71" s="116" t="s">
        <v>100</v>
      </c>
      <c r="E71" s="130">
        <f t="shared" si="9"/>
        <v>715</v>
      </c>
      <c r="F71" s="130">
        <v>34</v>
      </c>
      <c r="G71" s="130">
        <v>34</v>
      </c>
      <c r="H71" s="130">
        <v>17</v>
      </c>
      <c r="I71" s="130">
        <v>317</v>
      </c>
      <c r="J71" s="130">
        <v>286</v>
      </c>
      <c r="K71" s="130">
        <v>14</v>
      </c>
      <c r="L71" s="130">
        <v>0</v>
      </c>
      <c r="M71" s="130">
        <v>13</v>
      </c>
    </row>
    <row r="72" s="104" customFormat="1" ht="18" customHeight="1" spans="1:13">
      <c r="A72" s="158"/>
      <c r="B72" s="113" t="s">
        <v>102</v>
      </c>
      <c r="C72" s="115"/>
      <c r="D72" s="116" t="s">
        <v>96</v>
      </c>
      <c r="E72" s="117">
        <f t="shared" si="9"/>
        <v>14868.3866324324</v>
      </c>
      <c r="F72" s="117">
        <v>6083.909829</v>
      </c>
      <c r="G72" s="117">
        <v>3170.069508</v>
      </c>
      <c r="H72" s="117">
        <v>1065.3783234324</v>
      </c>
      <c r="I72" s="117">
        <v>706.763574</v>
      </c>
      <c r="J72" s="117">
        <v>2279.360329</v>
      </c>
      <c r="K72" s="117">
        <v>606.413306</v>
      </c>
      <c r="L72" s="117">
        <v>3.870334</v>
      </c>
      <c r="M72" s="117">
        <v>952.621429</v>
      </c>
    </row>
    <row r="73" s="104" customFormat="1" ht="18" customHeight="1" spans="1:13">
      <c r="A73" s="158"/>
      <c r="B73" s="118"/>
      <c r="C73" s="120"/>
      <c r="D73" s="116" t="s">
        <v>97</v>
      </c>
      <c r="E73" s="130">
        <f t="shared" si="9"/>
        <v>26462</v>
      </c>
      <c r="F73" s="130">
        <v>10978</v>
      </c>
      <c r="G73" s="130">
        <v>5378</v>
      </c>
      <c r="H73" s="130">
        <v>1541</v>
      </c>
      <c r="I73" s="130">
        <v>1268</v>
      </c>
      <c r="J73" s="130">
        <v>4109</v>
      </c>
      <c r="K73" s="130">
        <v>1482</v>
      </c>
      <c r="L73" s="130">
        <v>11</v>
      </c>
      <c r="M73" s="130">
        <v>1695</v>
      </c>
    </row>
    <row r="74" s="104" customFormat="1" ht="18" customHeight="1" spans="1:13">
      <c r="A74" s="158"/>
      <c r="B74" s="118"/>
      <c r="C74" s="120"/>
      <c r="D74" s="116" t="s">
        <v>101</v>
      </c>
      <c r="E74" s="117">
        <v>47.4954816594858</v>
      </c>
      <c r="F74" s="130"/>
      <c r="G74" s="117">
        <v>32.4120370395231</v>
      </c>
      <c r="H74" s="117">
        <v>29.612208705998</v>
      </c>
      <c r="I74" s="117">
        <v>37.1790251673231</v>
      </c>
      <c r="J74" s="117">
        <v>69.0563288366022</v>
      </c>
      <c r="K74" s="117">
        <v>41.7149892638884</v>
      </c>
      <c r="L74" s="117">
        <v>23.083598896067</v>
      </c>
      <c r="M74" s="117">
        <v>43.6214384672842</v>
      </c>
    </row>
    <row r="75" s="104" customFormat="1" ht="18" customHeight="1" spans="1:13">
      <c r="A75" s="158"/>
      <c r="B75" s="118"/>
      <c r="C75" s="120"/>
      <c r="D75" s="116" t="s">
        <v>99</v>
      </c>
      <c r="E75" s="117">
        <f t="shared" ref="E75:E120" si="10">SUM(F75:M75)</f>
        <v>13457.872737</v>
      </c>
      <c r="F75" s="117">
        <v>6144.631917</v>
      </c>
      <c r="G75" s="130">
        <v>2108.688547</v>
      </c>
      <c r="H75" s="117">
        <v>1296.141857</v>
      </c>
      <c r="I75" s="117">
        <v>347.044446</v>
      </c>
      <c r="J75" s="117">
        <v>1951.379185</v>
      </c>
      <c r="K75" s="117">
        <v>564.917462</v>
      </c>
      <c r="L75" s="117">
        <v>0.71</v>
      </c>
      <c r="M75" s="117">
        <v>1044.359323</v>
      </c>
    </row>
    <row r="76" s="104" customFormat="1" ht="18" customHeight="1" spans="1:13">
      <c r="A76" s="158"/>
      <c r="B76" s="121"/>
      <c r="C76" s="123"/>
      <c r="D76" s="116" t="s">
        <v>100</v>
      </c>
      <c r="E76" s="130">
        <f t="shared" si="10"/>
        <v>3667</v>
      </c>
      <c r="F76" s="130">
        <v>1424</v>
      </c>
      <c r="G76" s="130">
        <v>481</v>
      </c>
      <c r="H76" s="130">
        <v>458</v>
      </c>
      <c r="I76" s="130">
        <v>100</v>
      </c>
      <c r="J76" s="130">
        <v>767</v>
      </c>
      <c r="K76" s="130">
        <v>127</v>
      </c>
      <c r="L76" s="130">
        <v>2</v>
      </c>
      <c r="M76" s="130">
        <v>308</v>
      </c>
    </row>
    <row r="77" s="104" customFormat="1" ht="18" customHeight="1" spans="1:13">
      <c r="A77" s="158"/>
      <c r="B77" s="113" t="s">
        <v>79</v>
      </c>
      <c r="C77" s="115"/>
      <c r="D77" s="116" t="s">
        <v>96</v>
      </c>
      <c r="E77" s="117">
        <f t="shared" si="10"/>
        <v>349.176702</v>
      </c>
      <c r="F77" s="117">
        <v>262.537249</v>
      </c>
      <c r="G77" s="117">
        <v>53.998787</v>
      </c>
      <c r="H77" s="117">
        <v>31.789076</v>
      </c>
      <c r="I77" s="117">
        <v>0</v>
      </c>
      <c r="J77" s="117">
        <v>0</v>
      </c>
      <c r="K77" s="117">
        <v>0.85159</v>
      </c>
      <c r="L77" s="130">
        <v>0</v>
      </c>
      <c r="M77" s="130">
        <v>0</v>
      </c>
    </row>
    <row r="78" s="104" customFormat="1" ht="18" customHeight="1" spans="1:13">
      <c r="A78" s="158"/>
      <c r="B78" s="118"/>
      <c r="C78" s="120"/>
      <c r="D78" s="116" t="s">
        <v>97</v>
      </c>
      <c r="E78" s="130">
        <f t="shared" si="10"/>
        <v>735</v>
      </c>
      <c r="F78" s="130">
        <v>517</v>
      </c>
      <c r="G78" s="130">
        <v>104</v>
      </c>
      <c r="H78" s="130">
        <v>111</v>
      </c>
      <c r="I78" s="130">
        <v>0</v>
      </c>
      <c r="J78" s="130">
        <v>0</v>
      </c>
      <c r="K78" s="130">
        <v>3</v>
      </c>
      <c r="L78" s="130">
        <v>0</v>
      </c>
      <c r="M78" s="130">
        <v>0</v>
      </c>
    </row>
    <row r="79" s="104" customFormat="1" ht="18" customHeight="1" spans="1:13">
      <c r="A79" s="158"/>
      <c r="B79" s="118"/>
      <c r="C79" s="120"/>
      <c r="D79" s="116" t="s">
        <v>99</v>
      </c>
      <c r="E79" s="117">
        <f t="shared" si="10"/>
        <v>465.235328</v>
      </c>
      <c r="F79" s="117">
        <v>301.615222</v>
      </c>
      <c r="G79" s="117">
        <v>38.37603</v>
      </c>
      <c r="H79" s="117">
        <v>125.244076</v>
      </c>
      <c r="I79" s="117">
        <v>0</v>
      </c>
      <c r="J79" s="130">
        <v>0</v>
      </c>
      <c r="K79" s="117">
        <v>0</v>
      </c>
      <c r="L79" s="130">
        <v>0</v>
      </c>
      <c r="M79" s="130">
        <v>0</v>
      </c>
    </row>
    <row r="80" s="104" customFormat="1" ht="18" customHeight="1" spans="1:13">
      <c r="A80" s="158"/>
      <c r="B80" s="121"/>
      <c r="C80" s="123"/>
      <c r="D80" s="116" t="s">
        <v>100</v>
      </c>
      <c r="E80" s="130">
        <f t="shared" si="10"/>
        <v>131</v>
      </c>
      <c r="F80" s="130">
        <v>73</v>
      </c>
      <c r="G80" s="130">
        <v>12</v>
      </c>
      <c r="H80" s="130">
        <v>46</v>
      </c>
      <c r="I80" s="130">
        <v>0</v>
      </c>
      <c r="J80" s="130">
        <v>0</v>
      </c>
      <c r="K80" s="130">
        <v>0</v>
      </c>
      <c r="L80" s="130">
        <v>0</v>
      </c>
      <c r="M80" s="130">
        <v>0</v>
      </c>
    </row>
    <row r="81" s="104" customFormat="1" ht="18" customHeight="1" spans="1:13">
      <c r="A81" s="158"/>
      <c r="B81" s="113" t="s">
        <v>80</v>
      </c>
      <c r="C81" s="115"/>
      <c r="D81" s="116" t="s">
        <v>96</v>
      </c>
      <c r="E81" s="117">
        <f t="shared" si="10"/>
        <v>146.220159</v>
      </c>
      <c r="F81" s="117">
        <v>141.95454</v>
      </c>
      <c r="G81" s="130">
        <v>0</v>
      </c>
      <c r="H81" s="117">
        <v>4.265619</v>
      </c>
      <c r="I81" s="130">
        <v>0</v>
      </c>
      <c r="J81" s="130">
        <v>0</v>
      </c>
      <c r="K81" s="130">
        <v>0</v>
      </c>
      <c r="L81" s="130">
        <v>0</v>
      </c>
      <c r="M81" s="130">
        <v>0</v>
      </c>
    </row>
    <row r="82" s="104" customFormat="1" ht="18" customHeight="1" spans="1:13">
      <c r="A82" s="158"/>
      <c r="B82" s="118"/>
      <c r="C82" s="120"/>
      <c r="D82" s="116" t="s">
        <v>97</v>
      </c>
      <c r="E82" s="130">
        <f t="shared" si="10"/>
        <v>213</v>
      </c>
      <c r="F82" s="130">
        <v>205</v>
      </c>
      <c r="G82" s="130">
        <v>0</v>
      </c>
      <c r="H82" s="130">
        <v>8</v>
      </c>
      <c r="I82" s="130">
        <v>0</v>
      </c>
      <c r="J82" s="130">
        <v>0</v>
      </c>
      <c r="K82" s="130">
        <v>0</v>
      </c>
      <c r="L82" s="130">
        <v>0</v>
      </c>
      <c r="M82" s="130">
        <v>0</v>
      </c>
    </row>
    <row r="83" s="104" customFormat="1" ht="18" customHeight="1" spans="1:13">
      <c r="A83" s="158"/>
      <c r="B83" s="118"/>
      <c r="C83" s="120"/>
      <c r="D83" s="116" t="s">
        <v>99</v>
      </c>
      <c r="E83" s="117">
        <f t="shared" si="10"/>
        <v>317.743593</v>
      </c>
      <c r="F83" s="117">
        <v>291.199343</v>
      </c>
      <c r="G83" s="130">
        <v>0</v>
      </c>
      <c r="H83" s="117">
        <v>26.54425</v>
      </c>
      <c r="I83" s="130">
        <v>0</v>
      </c>
      <c r="J83" s="130">
        <v>0</v>
      </c>
      <c r="K83" s="130">
        <v>0</v>
      </c>
      <c r="L83" s="130">
        <v>0</v>
      </c>
      <c r="M83" s="130">
        <v>0</v>
      </c>
    </row>
    <row r="84" s="104" customFormat="1" ht="18" customHeight="1" spans="1:13">
      <c r="A84" s="134"/>
      <c r="B84" s="118"/>
      <c r="C84" s="120"/>
      <c r="D84" s="162" t="s">
        <v>100</v>
      </c>
      <c r="E84" s="130">
        <f t="shared" si="10"/>
        <v>47</v>
      </c>
      <c r="F84" s="130">
        <v>42</v>
      </c>
      <c r="G84" s="130">
        <v>0</v>
      </c>
      <c r="H84" s="130">
        <v>5</v>
      </c>
      <c r="I84" s="130">
        <v>0</v>
      </c>
      <c r="J84" s="130">
        <v>0</v>
      </c>
      <c r="K84" s="130">
        <v>0</v>
      </c>
      <c r="L84" s="130">
        <v>0</v>
      </c>
      <c r="M84" s="130">
        <v>0</v>
      </c>
    </row>
    <row r="85" s="104" customFormat="1" ht="18" customHeight="1" spans="1:13">
      <c r="A85" s="163" t="s">
        <v>103</v>
      </c>
      <c r="B85" s="158" t="s">
        <v>96</v>
      </c>
      <c r="C85" s="158"/>
      <c r="D85" s="158"/>
      <c r="E85" s="117">
        <f t="shared" si="10"/>
        <v>2528.8903419006</v>
      </c>
      <c r="F85" s="117">
        <v>957.226188</v>
      </c>
      <c r="G85" s="130">
        <v>358.529837</v>
      </c>
      <c r="H85" s="117">
        <v>862.2353469006</v>
      </c>
      <c r="I85" s="130">
        <v>0</v>
      </c>
      <c r="J85" s="117">
        <v>300.114255</v>
      </c>
      <c r="K85" s="117">
        <v>4.2035</v>
      </c>
      <c r="L85" s="117">
        <v>46.581215</v>
      </c>
      <c r="M85" s="130">
        <v>0</v>
      </c>
    </row>
    <row r="86" s="104" customFormat="1" ht="18" customHeight="1" spans="1:13">
      <c r="A86" s="163"/>
      <c r="B86" s="158" t="s">
        <v>97</v>
      </c>
      <c r="C86" s="158"/>
      <c r="D86" s="158"/>
      <c r="E86" s="130">
        <f t="shared" si="10"/>
        <v>24241</v>
      </c>
      <c r="F86" s="130">
        <v>13982</v>
      </c>
      <c r="G86" s="130">
        <v>3825</v>
      </c>
      <c r="H86" s="130">
        <v>3511</v>
      </c>
      <c r="I86" s="130">
        <v>0</v>
      </c>
      <c r="J86" s="130">
        <v>2649</v>
      </c>
      <c r="K86" s="130">
        <v>8</v>
      </c>
      <c r="L86" s="130">
        <v>266</v>
      </c>
      <c r="M86" s="130">
        <v>0</v>
      </c>
    </row>
    <row r="87" s="104" customFormat="1" ht="18" customHeight="1" spans="1:13">
      <c r="A87" s="163"/>
      <c r="B87" s="158" t="s">
        <v>99</v>
      </c>
      <c r="C87" s="158"/>
      <c r="D87" s="158"/>
      <c r="E87" s="117">
        <f t="shared" si="10"/>
        <v>1563.495844</v>
      </c>
      <c r="F87" s="130">
        <v>945.327156</v>
      </c>
      <c r="G87" s="130">
        <v>163.253057</v>
      </c>
      <c r="H87" s="117">
        <v>398.244</v>
      </c>
      <c r="I87" s="130">
        <v>0</v>
      </c>
      <c r="J87" s="117">
        <v>49.555481</v>
      </c>
      <c r="K87" s="130">
        <v>0</v>
      </c>
      <c r="L87" s="117">
        <v>7.11615</v>
      </c>
      <c r="M87" s="130">
        <v>0</v>
      </c>
    </row>
    <row r="88" s="104" customFormat="1" ht="18" customHeight="1" spans="1:13">
      <c r="A88" s="163"/>
      <c r="B88" s="158" t="s">
        <v>100</v>
      </c>
      <c r="C88" s="158"/>
      <c r="D88" s="158"/>
      <c r="E88" s="130">
        <f t="shared" si="10"/>
        <v>3433</v>
      </c>
      <c r="F88" s="130">
        <v>1390</v>
      </c>
      <c r="G88" s="130">
        <v>931</v>
      </c>
      <c r="H88" s="130">
        <v>902</v>
      </c>
      <c r="I88" s="130">
        <v>0</v>
      </c>
      <c r="J88" s="130">
        <v>205</v>
      </c>
      <c r="K88" s="130">
        <v>0</v>
      </c>
      <c r="L88" s="130">
        <v>5</v>
      </c>
      <c r="M88" s="130">
        <v>0</v>
      </c>
    </row>
    <row r="89" s="104" customFormat="1" ht="18" customHeight="1" spans="1:13">
      <c r="A89" s="163"/>
      <c r="B89" s="158" t="s">
        <v>104</v>
      </c>
      <c r="C89" s="158"/>
      <c r="D89" s="116" t="s">
        <v>96</v>
      </c>
      <c r="E89" s="164">
        <f t="shared" si="10"/>
        <v>2501.9508769006</v>
      </c>
      <c r="F89" s="117">
        <v>930.286723</v>
      </c>
      <c r="G89" s="130">
        <v>358.529837</v>
      </c>
      <c r="H89" s="117">
        <v>862.2353469006</v>
      </c>
      <c r="I89" s="130">
        <v>0</v>
      </c>
      <c r="J89" s="130">
        <v>300.114255</v>
      </c>
      <c r="K89" s="130">
        <v>4.2035</v>
      </c>
      <c r="L89" s="117">
        <v>46.581215</v>
      </c>
      <c r="M89" s="130">
        <v>0</v>
      </c>
    </row>
    <row r="90" s="104" customFormat="1" ht="18" customHeight="1" spans="1:13">
      <c r="A90" s="163"/>
      <c r="B90" s="158"/>
      <c r="C90" s="158"/>
      <c r="D90" s="116" t="s">
        <v>97</v>
      </c>
      <c r="E90" s="165">
        <f t="shared" si="10"/>
        <v>24205</v>
      </c>
      <c r="F90" s="130">
        <v>13946</v>
      </c>
      <c r="G90" s="130">
        <v>3825</v>
      </c>
      <c r="H90" s="130">
        <v>3511</v>
      </c>
      <c r="I90" s="130">
        <v>0</v>
      </c>
      <c r="J90" s="130">
        <v>2649</v>
      </c>
      <c r="K90" s="130">
        <v>8</v>
      </c>
      <c r="L90" s="130">
        <v>266</v>
      </c>
      <c r="M90" s="130">
        <v>0</v>
      </c>
    </row>
    <row r="91" s="104" customFormat="1" ht="18" customHeight="1" spans="1:13">
      <c r="A91" s="163"/>
      <c r="B91" s="158"/>
      <c r="C91" s="158"/>
      <c r="D91" s="116" t="s">
        <v>99</v>
      </c>
      <c r="E91" s="164">
        <f t="shared" si="10"/>
        <v>1574.210859</v>
      </c>
      <c r="F91" s="117">
        <v>938.350356</v>
      </c>
      <c r="G91" s="130">
        <v>163.253057</v>
      </c>
      <c r="H91" s="117">
        <v>398.244</v>
      </c>
      <c r="I91" s="130">
        <v>0</v>
      </c>
      <c r="J91" s="130">
        <v>49.555481</v>
      </c>
      <c r="K91" s="130">
        <v>0</v>
      </c>
      <c r="L91" s="117">
        <v>24.807965</v>
      </c>
      <c r="M91" s="130">
        <v>0</v>
      </c>
    </row>
    <row r="92" s="104" customFormat="1" ht="18" customHeight="1" spans="1:13">
      <c r="A92" s="163"/>
      <c r="B92" s="158"/>
      <c r="C92" s="158"/>
      <c r="D92" s="116" t="s">
        <v>100</v>
      </c>
      <c r="E92" s="165">
        <f t="shared" si="10"/>
        <v>3430</v>
      </c>
      <c r="F92" s="130">
        <v>1387</v>
      </c>
      <c r="G92" s="130">
        <v>931</v>
      </c>
      <c r="H92" s="130">
        <v>902</v>
      </c>
      <c r="I92" s="130">
        <v>0</v>
      </c>
      <c r="J92" s="130">
        <v>205</v>
      </c>
      <c r="K92" s="130">
        <v>0</v>
      </c>
      <c r="L92" s="130">
        <v>5</v>
      </c>
      <c r="M92" s="130">
        <v>0</v>
      </c>
    </row>
    <row r="93" s="104" customFormat="1" ht="18" customHeight="1" spans="1:13">
      <c r="A93" s="118" t="s">
        <v>81</v>
      </c>
      <c r="B93" s="119"/>
      <c r="C93" s="120"/>
      <c r="D93" s="166" t="s">
        <v>96</v>
      </c>
      <c r="E93" s="117">
        <f t="shared" si="10"/>
        <v>10.795906</v>
      </c>
      <c r="F93" s="117">
        <v>10.58852</v>
      </c>
      <c r="G93" s="117">
        <v>0.13</v>
      </c>
      <c r="H93" s="130">
        <v>0</v>
      </c>
      <c r="I93" s="130">
        <v>0</v>
      </c>
      <c r="J93" s="117">
        <v>0.077386</v>
      </c>
      <c r="K93" s="130">
        <v>0</v>
      </c>
      <c r="L93" s="130">
        <v>0</v>
      </c>
      <c r="M93" s="130">
        <v>0</v>
      </c>
    </row>
    <row r="94" s="104" customFormat="1" ht="18" customHeight="1" spans="1:13">
      <c r="A94" s="118"/>
      <c r="B94" s="119"/>
      <c r="C94" s="120"/>
      <c r="D94" s="116" t="s">
        <v>97</v>
      </c>
      <c r="E94" s="130">
        <f t="shared" si="10"/>
        <v>132</v>
      </c>
      <c r="F94" s="130">
        <v>117</v>
      </c>
      <c r="G94" s="130">
        <v>1</v>
      </c>
      <c r="H94" s="130">
        <v>0</v>
      </c>
      <c r="I94" s="130">
        <v>2</v>
      </c>
      <c r="J94" s="130">
        <v>11</v>
      </c>
      <c r="K94" s="130">
        <v>0</v>
      </c>
      <c r="L94" s="130">
        <v>0</v>
      </c>
      <c r="M94" s="130">
        <v>1</v>
      </c>
    </row>
    <row r="95" s="104" customFormat="1" ht="18" customHeight="1" spans="1:13">
      <c r="A95" s="118"/>
      <c r="B95" s="119"/>
      <c r="C95" s="120"/>
      <c r="D95" s="116" t="s">
        <v>99</v>
      </c>
      <c r="E95" s="117">
        <f t="shared" si="10"/>
        <v>17.780783</v>
      </c>
      <c r="F95" s="117">
        <v>0.15</v>
      </c>
      <c r="G95" s="117">
        <v>0</v>
      </c>
      <c r="H95" s="130">
        <v>0</v>
      </c>
      <c r="I95" s="130">
        <v>0.3</v>
      </c>
      <c r="J95" s="117">
        <v>17.230783</v>
      </c>
      <c r="K95" s="130">
        <v>0</v>
      </c>
      <c r="L95" s="130">
        <v>0</v>
      </c>
      <c r="M95" s="130">
        <v>0.1</v>
      </c>
    </row>
    <row r="96" s="104" customFormat="1" ht="18" customHeight="1" spans="1:13">
      <c r="A96" s="121"/>
      <c r="B96" s="122"/>
      <c r="C96" s="123"/>
      <c r="D96" s="116" t="s">
        <v>100</v>
      </c>
      <c r="E96" s="130">
        <f t="shared" si="10"/>
        <v>128</v>
      </c>
      <c r="F96" s="130">
        <v>5</v>
      </c>
      <c r="G96" s="130">
        <v>0</v>
      </c>
      <c r="H96" s="130">
        <v>0</v>
      </c>
      <c r="I96" s="130">
        <v>2</v>
      </c>
      <c r="J96" s="130">
        <v>120</v>
      </c>
      <c r="K96" s="130">
        <v>0</v>
      </c>
      <c r="L96" s="130">
        <v>0</v>
      </c>
      <c r="M96" s="130">
        <v>1</v>
      </c>
    </row>
    <row r="97" s="104" customFormat="1" ht="18" customHeight="1" spans="1:13">
      <c r="A97" s="113" t="s">
        <v>82</v>
      </c>
      <c r="B97" s="114"/>
      <c r="C97" s="115"/>
      <c r="D97" s="116" t="s">
        <v>96</v>
      </c>
      <c r="E97" s="117">
        <f t="shared" si="10"/>
        <v>42.457215</v>
      </c>
      <c r="F97" s="117">
        <v>2.358189</v>
      </c>
      <c r="G97" s="117">
        <v>0</v>
      </c>
      <c r="H97" s="117">
        <v>0</v>
      </c>
      <c r="I97" s="130">
        <v>0</v>
      </c>
      <c r="J97" s="130">
        <v>0</v>
      </c>
      <c r="K97" s="130">
        <v>0</v>
      </c>
      <c r="L97" s="130">
        <v>0</v>
      </c>
      <c r="M97" s="130">
        <v>40.099026</v>
      </c>
    </row>
    <row r="98" s="104" customFormat="1" ht="18" customHeight="1" spans="1:13">
      <c r="A98" s="118"/>
      <c r="B98" s="119"/>
      <c r="C98" s="120"/>
      <c r="D98" s="116" t="s">
        <v>97</v>
      </c>
      <c r="E98" s="130">
        <f t="shared" si="10"/>
        <v>2</v>
      </c>
      <c r="F98" s="130">
        <v>1</v>
      </c>
      <c r="G98" s="130">
        <v>0</v>
      </c>
      <c r="H98" s="130">
        <v>0</v>
      </c>
      <c r="I98" s="130">
        <v>0</v>
      </c>
      <c r="J98" s="130">
        <v>0</v>
      </c>
      <c r="K98" s="130">
        <v>0</v>
      </c>
      <c r="L98" s="130">
        <v>0</v>
      </c>
      <c r="M98" s="130">
        <v>1</v>
      </c>
    </row>
    <row r="99" s="104" customFormat="1" ht="18" customHeight="1" spans="1:13">
      <c r="A99" s="118"/>
      <c r="B99" s="119"/>
      <c r="C99" s="120"/>
      <c r="D99" s="116" t="s">
        <v>99</v>
      </c>
      <c r="E99" s="117">
        <f t="shared" si="10"/>
        <v>13.6633</v>
      </c>
      <c r="F99" s="117">
        <v>0</v>
      </c>
      <c r="G99" s="117">
        <v>3.3333</v>
      </c>
      <c r="H99" s="117">
        <v>10</v>
      </c>
      <c r="I99" s="130">
        <v>0</v>
      </c>
      <c r="J99" s="130">
        <v>0</v>
      </c>
      <c r="K99" s="117">
        <v>0</v>
      </c>
      <c r="L99" s="130">
        <v>0</v>
      </c>
      <c r="M99" s="117">
        <v>0.33</v>
      </c>
    </row>
    <row r="100" s="104" customFormat="1" ht="18" customHeight="1" spans="1:13">
      <c r="A100" s="121"/>
      <c r="B100" s="122"/>
      <c r="C100" s="123"/>
      <c r="D100" s="116" t="s">
        <v>100</v>
      </c>
      <c r="E100" s="130">
        <f t="shared" si="10"/>
        <v>3</v>
      </c>
      <c r="F100" s="130">
        <v>0</v>
      </c>
      <c r="G100" s="130">
        <v>1</v>
      </c>
      <c r="H100" s="130">
        <v>1</v>
      </c>
      <c r="I100" s="130">
        <v>0</v>
      </c>
      <c r="J100" s="130">
        <v>0</v>
      </c>
      <c r="K100" s="130">
        <v>0</v>
      </c>
      <c r="L100" s="130">
        <v>0</v>
      </c>
      <c r="M100" s="130">
        <v>1</v>
      </c>
    </row>
    <row r="101" s="104" customFormat="1" ht="18" customHeight="1" spans="1:13">
      <c r="A101" s="113" t="s">
        <v>83</v>
      </c>
      <c r="B101" s="114"/>
      <c r="C101" s="115"/>
      <c r="D101" s="116" t="s">
        <v>96</v>
      </c>
      <c r="E101" s="117">
        <f t="shared" si="10"/>
        <v>8.2773</v>
      </c>
      <c r="F101" s="117">
        <v>8.2773</v>
      </c>
      <c r="G101" s="130">
        <v>0</v>
      </c>
      <c r="H101" s="117">
        <v>0</v>
      </c>
      <c r="I101" s="130">
        <v>0</v>
      </c>
      <c r="J101" s="130">
        <v>0</v>
      </c>
      <c r="K101" s="130">
        <v>0</v>
      </c>
      <c r="L101" s="130">
        <v>0</v>
      </c>
      <c r="M101" s="130">
        <v>0</v>
      </c>
    </row>
    <row r="102" s="104" customFormat="1" ht="18" customHeight="1" spans="1:13">
      <c r="A102" s="118"/>
      <c r="B102" s="119"/>
      <c r="C102" s="120"/>
      <c r="D102" s="116" t="s">
        <v>97</v>
      </c>
      <c r="E102" s="130">
        <f t="shared" si="10"/>
        <v>24</v>
      </c>
      <c r="F102" s="130">
        <v>23</v>
      </c>
      <c r="G102" s="130">
        <v>0</v>
      </c>
      <c r="H102" s="130">
        <v>0</v>
      </c>
      <c r="I102" s="130">
        <v>1</v>
      </c>
      <c r="J102" s="130">
        <v>0</v>
      </c>
      <c r="K102" s="130">
        <v>0</v>
      </c>
      <c r="L102" s="130">
        <v>0</v>
      </c>
      <c r="M102" s="130">
        <v>0</v>
      </c>
    </row>
    <row r="103" s="104" customFormat="1" ht="18" customHeight="1" spans="1:13">
      <c r="A103" s="118"/>
      <c r="B103" s="119"/>
      <c r="C103" s="120"/>
      <c r="D103" s="116" t="s">
        <v>99</v>
      </c>
      <c r="E103" s="117">
        <f t="shared" si="10"/>
        <v>0.3</v>
      </c>
      <c r="F103" s="117">
        <v>0</v>
      </c>
      <c r="G103" s="130">
        <v>0</v>
      </c>
      <c r="H103" s="130">
        <v>0</v>
      </c>
      <c r="I103" s="117">
        <v>0.3</v>
      </c>
      <c r="J103" s="130">
        <v>0</v>
      </c>
      <c r="K103" s="130">
        <v>0</v>
      </c>
      <c r="L103" s="130">
        <v>0</v>
      </c>
      <c r="M103" s="130">
        <v>0</v>
      </c>
    </row>
    <row r="104" s="104" customFormat="1" ht="18" customHeight="1" spans="1:13">
      <c r="A104" s="121"/>
      <c r="B104" s="122"/>
      <c r="C104" s="123"/>
      <c r="D104" s="116" t="s">
        <v>100</v>
      </c>
      <c r="E104" s="130">
        <f t="shared" si="10"/>
        <v>1</v>
      </c>
      <c r="F104" s="130">
        <v>0</v>
      </c>
      <c r="G104" s="130">
        <v>0</v>
      </c>
      <c r="H104" s="130">
        <v>0</v>
      </c>
      <c r="I104" s="130">
        <v>1</v>
      </c>
      <c r="J104" s="130">
        <v>0</v>
      </c>
      <c r="K104" s="130">
        <v>0</v>
      </c>
      <c r="L104" s="130">
        <v>0</v>
      </c>
      <c r="M104" s="130">
        <v>0</v>
      </c>
    </row>
    <row r="105" s="104" customFormat="1" ht="18" customHeight="1" spans="1:13">
      <c r="A105" s="113" t="s">
        <v>85</v>
      </c>
      <c r="B105" s="114"/>
      <c r="C105" s="115"/>
      <c r="D105" s="116" t="s">
        <v>96</v>
      </c>
      <c r="E105" s="117">
        <f t="shared" si="10"/>
        <v>797.6571606267</v>
      </c>
      <c r="F105" s="117">
        <v>561.483809</v>
      </c>
      <c r="G105" s="117">
        <v>110.985244</v>
      </c>
      <c r="H105" s="117">
        <v>57.6170216267</v>
      </c>
      <c r="I105" s="117">
        <v>0</v>
      </c>
      <c r="J105" s="117">
        <v>66.843631</v>
      </c>
      <c r="K105" s="117">
        <v>0</v>
      </c>
      <c r="L105" s="130">
        <v>0</v>
      </c>
      <c r="M105" s="130">
        <v>0.727455</v>
      </c>
    </row>
    <row r="106" s="104" customFormat="1" ht="18" customHeight="1" spans="1:13">
      <c r="A106" s="118"/>
      <c r="B106" s="119"/>
      <c r="C106" s="120"/>
      <c r="D106" s="116" t="s">
        <v>97</v>
      </c>
      <c r="E106" s="130">
        <f t="shared" si="10"/>
        <v>259</v>
      </c>
      <c r="F106" s="130">
        <v>141</v>
      </c>
      <c r="G106" s="130">
        <v>69</v>
      </c>
      <c r="H106" s="130">
        <v>12</v>
      </c>
      <c r="I106" s="130">
        <v>0</v>
      </c>
      <c r="J106" s="130">
        <v>28</v>
      </c>
      <c r="K106" s="130">
        <v>0</v>
      </c>
      <c r="L106" s="130">
        <v>0</v>
      </c>
      <c r="M106" s="130">
        <v>9</v>
      </c>
    </row>
    <row r="107" s="104" customFormat="1" ht="18" customHeight="1" spans="1:13">
      <c r="A107" s="118"/>
      <c r="B107" s="119"/>
      <c r="C107" s="120"/>
      <c r="D107" s="116" t="s">
        <v>99</v>
      </c>
      <c r="E107" s="117">
        <f t="shared" si="10"/>
        <v>1621.360857</v>
      </c>
      <c r="F107" s="117">
        <v>845.699861</v>
      </c>
      <c r="G107" s="117">
        <v>379.335825</v>
      </c>
      <c r="H107" s="117">
        <v>136.308421</v>
      </c>
      <c r="I107" s="117">
        <v>0.5</v>
      </c>
      <c r="J107" s="117">
        <v>217.688184</v>
      </c>
      <c r="K107" s="117">
        <v>0.968566</v>
      </c>
      <c r="L107" s="130">
        <v>0</v>
      </c>
      <c r="M107" s="130">
        <v>40.86</v>
      </c>
    </row>
    <row r="108" s="104" customFormat="1" ht="18" customHeight="1" spans="1:13">
      <c r="A108" s="121"/>
      <c r="B108" s="122"/>
      <c r="C108" s="123"/>
      <c r="D108" s="116" t="s">
        <v>100</v>
      </c>
      <c r="E108" s="130">
        <f t="shared" si="10"/>
        <v>277</v>
      </c>
      <c r="F108" s="130">
        <v>173</v>
      </c>
      <c r="G108" s="130">
        <v>50</v>
      </c>
      <c r="H108" s="130">
        <v>23</v>
      </c>
      <c r="I108" s="130">
        <v>1</v>
      </c>
      <c r="J108" s="130">
        <v>11</v>
      </c>
      <c r="K108" s="130">
        <v>2</v>
      </c>
      <c r="L108" s="130">
        <v>0</v>
      </c>
      <c r="M108" s="130">
        <v>17</v>
      </c>
    </row>
    <row r="109" s="104" customFormat="1" ht="18" customHeight="1" spans="1:13">
      <c r="A109" s="113" t="s">
        <v>105</v>
      </c>
      <c r="B109" s="114"/>
      <c r="C109" s="115"/>
      <c r="D109" s="116" t="s">
        <v>96</v>
      </c>
      <c r="E109" s="117">
        <f t="shared" si="10"/>
        <v>648.7047326031</v>
      </c>
      <c r="F109" s="117">
        <v>402.283854</v>
      </c>
      <c r="G109" s="117">
        <v>97.518745</v>
      </c>
      <c r="H109" s="117">
        <v>76.7230866031</v>
      </c>
      <c r="I109" s="117">
        <v>46.855203</v>
      </c>
      <c r="J109" s="117">
        <v>24.625575</v>
      </c>
      <c r="K109" s="117">
        <v>0</v>
      </c>
      <c r="L109" s="130">
        <v>0.222632</v>
      </c>
      <c r="M109" s="130">
        <v>0.475637</v>
      </c>
    </row>
    <row r="110" s="104" customFormat="1" ht="18" customHeight="1" spans="1:13">
      <c r="A110" s="118"/>
      <c r="B110" s="119"/>
      <c r="C110" s="120"/>
      <c r="D110" s="116" t="s">
        <v>97</v>
      </c>
      <c r="E110" s="130">
        <f t="shared" si="10"/>
        <v>2584</v>
      </c>
      <c r="F110" s="130">
        <v>2263</v>
      </c>
      <c r="G110" s="130">
        <v>65</v>
      </c>
      <c r="H110" s="130">
        <v>16</v>
      </c>
      <c r="I110" s="130">
        <v>224</v>
      </c>
      <c r="J110" s="130">
        <v>8</v>
      </c>
      <c r="K110" s="130">
        <v>5</v>
      </c>
      <c r="L110" s="130">
        <v>1</v>
      </c>
      <c r="M110" s="130">
        <v>2</v>
      </c>
    </row>
    <row r="111" s="104" customFormat="1" ht="18" customHeight="1" spans="1:13">
      <c r="A111" s="118"/>
      <c r="B111" s="119"/>
      <c r="C111" s="120"/>
      <c r="D111" s="116" t="s">
        <v>99</v>
      </c>
      <c r="E111" s="117">
        <f t="shared" si="10"/>
        <v>997.357633</v>
      </c>
      <c r="F111" s="117">
        <v>604.7997</v>
      </c>
      <c r="G111" s="117">
        <v>318.8948</v>
      </c>
      <c r="H111" s="117">
        <v>5.634197</v>
      </c>
      <c r="I111" s="117">
        <v>47.2749</v>
      </c>
      <c r="J111" s="117">
        <v>7.952318</v>
      </c>
      <c r="K111" s="117">
        <v>1</v>
      </c>
      <c r="L111" s="130">
        <v>0</v>
      </c>
      <c r="M111" s="130">
        <v>11.801718</v>
      </c>
    </row>
    <row r="112" s="104" customFormat="1" ht="18" customHeight="1" spans="1:13">
      <c r="A112" s="121"/>
      <c r="B112" s="122"/>
      <c r="C112" s="123"/>
      <c r="D112" s="116" t="s">
        <v>100</v>
      </c>
      <c r="E112" s="130">
        <f t="shared" si="10"/>
        <v>261</v>
      </c>
      <c r="F112" s="130">
        <v>105</v>
      </c>
      <c r="G112" s="130">
        <v>83</v>
      </c>
      <c r="H112" s="130">
        <v>13</v>
      </c>
      <c r="I112" s="130">
        <v>21</v>
      </c>
      <c r="J112" s="130">
        <v>28</v>
      </c>
      <c r="K112" s="130">
        <v>4</v>
      </c>
      <c r="L112" s="130">
        <v>0</v>
      </c>
      <c r="M112" s="130">
        <v>7</v>
      </c>
    </row>
    <row r="113" s="104" customFormat="1" ht="18" customHeight="1" spans="1:13">
      <c r="A113" s="113" t="s">
        <v>87</v>
      </c>
      <c r="B113" s="114"/>
      <c r="C113" s="115"/>
      <c r="D113" s="116" t="s">
        <v>96</v>
      </c>
      <c r="E113" s="117">
        <f t="shared" si="10"/>
        <v>3016.2111904371</v>
      </c>
      <c r="F113" s="117">
        <v>2880.516931</v>
      </c>
      <c r="G113" s="117">
        <v>47.979034</v>
      </c>
      <c r="H113" s="117">
        <v>80.3233914371</v>
      </c>
      <c r="I113" s="117">
        <v>0.695815999999997</v>
      </c>
      <c r="J113" s="117">
        <v>1.131775</v>
      </c>
      <c r="K113" s="117">
        <v>5.564243</v>
      </c>
      <c r="L113" s="117">
        <v>0</v>
      </c>
      <c r="M113" s="130">
        <v>0</v>
      </c>
    </row>
    <row r="114" s="104" customFormat="1" ht="18" customHeight="1" spans="1:13">
      <c r="A114" s="118"/>
      <c r="B114" s="119"/>
      <c r="C114" s="120"/>
      <c r="D114" s="116" t="s">
        <v>97</v>
      </c>
      <c r="E114" s="130">
        <f t="shared" si="10"/>
        <v>13269</v>
      </c>
      <c r="F114" s="130">
        <v>12311</v>
      </c>
      <c r="G114" s="130">
        <v>304</v>
      </c>
      <c r="H114" s="130">
        <v>631</v>
      </c>
      <c r="I114" s="130">
        <v>8</v>
      </c>
      <c r="J114" s="130">
        <v>9</v>
      </c>
      <c r="K114" s="130">
        <v>6</v>
      </c>
      <c r="L114" s="130">
        <v>0</v>
      </c>
      <c r="M114" s="130">
        <v>0</v>
      </c>
    </row>
    <row r="115" s="104" customFormat="1" ht="18" customHeight="1" spans="1:13">
      <c r="A115" s="118"/>
      <c r="B115" s="119"/>
      <c r="C115" s="120"/>
      <c r="D115" s="116" t="s">
        <v>99</v>
      </c>
      <c r="E115" s="117">
        <f t="shared" si="10"/>
        <v>70.136926</v>
      </c>
      <c r="F115" s="117">
        <v>0</v>
      </c>
      <c r="G115" s="117">
        <v>46.906633</v>
      </c>
      <c r="H115" s="117">
        <v>20.413897</v>
      </c>
      <c r="I115" s="130">
        <v>0</v>
      </c>
      <c r="J115" s="117">
        <v>1.401396</v>
      </c>
      <c r="K115" s="117">
        <v>1.415</v>
      </c>
      <c r="L115" s="117">
        <v>0</v>
      </c>
      <c r="M115" s="130">
        <v>0</v>
      </c>
    </row>
    <row r="116" s="104" customFormat="1" ht="18" customHeight="1" spans="1:13">
      <c r="A116" s="121"/>
      <c r="B116" s="122"/>
      <c r="C116" s="123"/>
      <c r="D116" s="116" t="s">
        <v>100</v>
      </c>
      <c r="E116" s="130">
        <f t="shared" si="10"/>
        <v>43</v>
      </c>
      <c r="F116" s="130">
        <v>0</v>
      </c>
      <c r="G116" s="130">
        <v>19</v>
      </c>
      <c r="H116" s="130">
        <v>12</v>
      </c>
      <c r="I116" s="130">
        <v>0</v>
      </c>
      <c r="J116" s="130">
        <v>12</v>
      </c>
      <c r="K116" s="130">
        <v>0</v>
      </c>
      <c r="L116" s="130">
        <v>0</v>
      </c>
      <c r="M116" s="130">
        <v>0</v>
      </c>
    </row>
    <row r="117" s="104" customFormat="1" ht="18" customHeight="1" spans="1:13">
      <c r="A117" s="113" t="s">
        <v>106</v>
      </c>
      <c r="B117" s="114"/>
      <c r="C117" s="115"/>
      <c r="D117" s="116" t="s">
        <v>96</v>
      </c>
      <c r="E117" s="117">
        <f t="shared" si="10"/>
        <v>1.75748304798162e-13</v>
      </c>
      <c r="F117" s="117">
        <v>0</v>
      </c>
      <c r="G117" s="130">
        <v>0</v>
      </c>
      <c r="H117" s="117">
        <v>0</v>
      </c>
      <c r="I117" s="117">
        <v>0</v>
      </c>
      <c r="J117" s="130">
        <v>0</v>
      </c>
      <c r="K117" s="130">
        <v>0</v>
      </c>
      <c r="L117" s="130">
        <v>0</v>
      </c>
      <c r="M117" s="130">
        <v>1.75748304798162e-13</v>
      </c>
    </row>
    <row r="118" s="104" customFormat="1" ht="18" customHeight="1" spans="1:13">
      <c r="A118" s="118"/>
      <c r="B118" s="119"/>
      <c r="C118" s="120"/>
      <c r="D118" s="116" t="s">
        <v>97</v>
      </c>
      <c r="E118" s="130">
        <f t="shared" si="10"/>
        <v>2</v>
      </c>
      <c r="F118" s="130">
        <v>0</v>
      </c>
      <c r="G118" s="130">
        <v>0</v>
      </c>
      <c r="H118" s="130">
        <v>0</v>
      </c>
      <c r="I118" s="130">
        <v>1</v>
      </c>
      <c r="J118" s="130">
        <v>0</v>
      </c>
      <c r="K118" s="130">
        <v>0</v>
      </c>
      <c r="L118" s="130">
        <v>0</v>
      </c>
      <c r="M118" s="130">
        <v>1</v>
      </c>
    </row>
    <row r="119" s="104" customFormat="1" ht="18" customHeight="1" spans="1:13">
      <c r="A119" s="118"/>
      <c r="B119" s="119"/>
      <c r="C119" s="120"/>
      <c r="D119" s="116" t="s">
        <v>99</v>
      </c>
      <c r="E119" s="117">
        <f t="shared" si="10"/>
        <v>1.93000000000055</v>
      </c>
      <c r="F119" s="130">
        <v>1.02318153949454e-12</v>
      </c>
      <c r="G119" s="130">
        <v>0</v>
      </c>
      <c r="H119" s="130">
        <v>4.9737991503207e-14</v>
      </c>
      <c r="I119" s="117">
        <v>1.65</v>
      </c>
      <c r="J119" s="130">
        <v>0.279999999999572</v>
      </c>
      <c r="K119" s="130">
        <v>0</v>
      </c>
      <c r="L119" s="130">
        <v>0</v>
      </c>
      <c r="M119" s="117">
        <v>-9.76996261670138e-14</v>
      </c>
    </row>
    <row r="120" s="104" customFormat="1" ht="18" customHeight="1" spans="1:13">
      <c r="A120" s="121"/>
      <c r="B120" s="122"/>
      <c r="C120" s="123"/>
      <c r="D120" s="116" t="s">
        <v>100</v>
      </c>
      <c r="E120" s="117">
        <f t="shared" si="10"/>
        <v>1</v>
      </c>
      <c r="F120" s="130">
        <v>0</v>
      </c>
      <c r="G120" s="130">
        <v>0</v>
      </c>
      <c r="H120" s="130">
        <v>0</v>
      </c>
      <c r="I120" s="130">
        <v>0</v>
      </c>
      <c r="J120" s="130">
        <v>1</v>
      </c>
      <c r="K120" s="130">
        <v>0</v>
      </c>
      <c r="L120" s="130">
        <v>0</v>
      </c>
      <c r="M120" s="130">
        <v>0</v>
      </c>
    </row>
  </sheetData>
  <mergeCells count="47">
    <mergeCell ref="A1:M1"/>
    <mergeCell ref="A2:K2"/>
    <mergeCell ref="A3:D3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  <mergeCell ref="A50:K50"/>
    <mergeCell ref="A51:K51"/>
    <mergeCell ref="A52:D52"/>
    <mergeCell ref="B85:D85"/>
    <mergeCell ref="B86:D86"/>
    <mergeCell ref="B87:D87"/>
    <mergeCell ref="B88:D88"/>
    <mergeCell ref="A13:A35"/>
    <mergeCell ref="A62:A84"/>
    <mergeCell ref="A85:A92"/>
    <mergeCell ref="B13:B23"/>
    <mergeCell ref="B62:B71"/>
    <mergeCell ref="C13:C17"/>
    <mergeCell ref="C18:C23"/>
    <mergeCell ref="C62:C66"/>
    <mergeCell ref="C67:C71"/>
    <mergeCell ref="A4:C7"/>
    <mergeCell ref="A8:C12"/>
    <mergeCell ref="B24:C29"/>
    <mergeCell ref="B30:C32"/>
    <mergeCell ref="B33:C35"/>
    <mergeCell ref="A36:C40"/>
    <mergeCell ref="A53:C57"/>
    <mergeCell ref="A58:C61"/>
    <mergeCell ref="B72:C76"/>
    <mergeCell ref="B77:C80"/>
    <mergeCell ref="B81:C84"/>
    <mergeCell ref="B89:C92"/>
    <mergeCell ref="A93:C96"/>
    <mergeCell ref="A97:C100"/>
    <mergeCell ref="A101:C104"/>
    <mergeCell ref="A105:C108"/>
    <mergeCell ref="A109:C112"/>
    <mergeCell ref="A113:C116"/>
    <mergeCell ref="A117:C120"/>
  </mergeCells>
  <pageMargins left="0.329166666666667" right="0.138888888888889" top="0.669444444444445" bottom="0.338888888888889" header="0.5" footer="0.16875"/>
  <pageSetup paperSize="9" scale="80" orientation="portrait"/>
  <headerFooter alignWithMargins="0">
    <oddFooter>&amp;C&amp;A&amp;R第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28"/>
  <sheetViews>
    <sheetView workbookViewId="0">
      <pane xSplit="3" ySplit="2" topLeftCell="H3" activePane="bottomRight" state="frozen"/>
      <selection/>
      <selection pane="topRight"/>
      <selection pane="bottomLeft"/>
      <selection pane="bottomRight" activeCell="R5" sqref="R5"/>
    </sheetView>
  </sheetViews>
  <sheetFormatPr defaultColWidth="9" defaultRowHeight="18" customHeight="1"/>
  <cols>
    <col min="1" max="1" width="5.1" style="2" customWidth="1"/>
    <col min="2" max="2" width="8.3" style="29" customWidth="1"/>
    <col min="3" max="3" width="8.2" style="29" customWidth="1"/>
    <col min="4" max="4" width="12.125" style="30" customWidth="1"/>
    <col min="5" max="5" width="11.7" style="31" customWidth="1"/>
    <col min="6" max="6" width="9.4" style="31" customWidth="1"/>
    <col min="7" max="7" width="10.8" style="32" customWidth="1"/>
    <col min="8" max="8" width="11.875" style="33" customWidth="1"/>
    <col min="9" max="9" width="9.5" style="31" customWidth="1"/>
    <col min="10" max="10" width="10.3" style="30" customWidth="1"/>
    <col min="11" max="11" width="10.7" style="34" customWidth="1"/>
    <col min="12" max="12" width="9.8" customWidth="1"/>
    <col min="13" max="13" width="13.25" customWidth="1"/>
    <col min="14" max="14" width="13.125" style="35" customWidth="1"/>
    <col min="15" max="16" width="11.75" customWidth="1"/>
    <col min="17" max="17" width="10.5" style="35" customWidth="1"/>
    <col min="18" max="18" width="9.25" style="34" customWidth="1"/>
    <col min="19" max="19" width="11.75" customWidth="1"/>
    <col min="20" max="20" width="12.75" style="35" customWidth="1"/>
    <col min="21" max="21" width="11.75" style="35" customWidth="1"/>
    <col min="22" max="22" width="11.375" customWidth="1"/>
    <col min="23" max="23" width="11.375" style="35" customWidth="1"/>
    <col min="24" max="24" width="10.5" customWidth="1"/>
    <col min="25" max="25" width="12.25" customWidth="1"/>
    <col min="26" max="26" width="11.625" style="35" customWidth="1"/>
    <col min="28" max="28" width="11.375" customWidth="1"/>
    <col min="29" max="29" width="14.375" style="35" customWidth="1"/>
    <col min="30" max="30" width="10.725" customWidth="1"/>
    <col min="31" max="31" width="13.375" customWidth="1"/>
    <col min="32" max="32" width="13.375" style="35" customWidth="1"/>
    <col min="34" max="34" width="13" customWidth="1"/>
    <col min="35" max="35" width="13.875" style="35" customWidth="1"/>
    <col min="37" max="37" width="13.125" customWidth="1"/>
    <col min="38" max="38" width="15.75" style="35" customWidth="1"/>
  </cols>
  <sheetData>
    <row r="1" ht="33.6" customHeight="1"/>
    <row r="2" s="2" customFormat="1" ht="22.15" customHeight="1" spans="1:39">
      <c r="A2" s="36" t="s">
        <v>59</v>
      </c>
      <c r="B2" s="37"/>
      <c r="C2" s="38"/>
      <c r="D2" s="39">
        <v>43101</v>
      </c>
      <c r="E2" s="40">
        <v>42736</v>
      </c>
      <c r="F2" s="41" t="s">
        <v>107</v>
      </c>
      <c r="G2" s="42" t="s">
        <v>108</v>
      </c>
      <c r="H2" s="41" t="s">
        <v>109</v>
      </c>
      <c r="I2" s="41" t="s">
        <v>107</v>
      </c>
      <c r="J2" s="42" t="s">
        <v>110</v>
      </c>
      <c r="K2" s="41" t="s">
        <v>111</v>
      </c>
      <c r="L2" s="41" t="s">
        <v>107</v>
      </c>
      <c r="M2" s="84" t="s">
        <v>112</v>
      </c>
      <c r="N2" s="85" t="s">
        <v>113</v>
      </c>
      <c r="O2" s="41" t="s">
        <v>107</v>
      </c>
      <c r="P2" s="46" t="s">
        <v>114</v>
      </c>
      <c r="Q2" s="85" t="s">
        <v>115</v>
      </c>
      <c r="R2" s="41" t="s">
        <v>107</v>
      </c>
      <c r="S2" s="84" t="s">
        <v>116</v>
      </c>
      <c r="T2" s="85" t="s">
        <v>117</v>
      </c>
      <c r="U2" s="41" t="s">
        <v>107</v>
      </c>
      <c r="V2" s="84" t="s">
        <v>118</v>
      </c>
      <c r="W2" s="85" t="s">
        <v>119</v>
      </c>
      <c r="X2" s="41" t="s">
        <v>107</v>
      </c>
      <c r="Y2" s="84" t="s">
        <v>120</v>
      </c>
      <c r="Z2" s="85" t="s">
        <v>121</v>
      </c>
      <c r="AA2" s="41" t="s">
        <v>107</v>
      </c>
      <c r="AB2" s="84" t="s">
        <v>122</v>
      </c>
      <c r="AC2" s="85" t="s">
        <v>123</v>
      </c>
      <c r="AD2" s="41" t="s">
        <v>107</v>
      </c>
      <c r="AE2" s="84" t="s">
        <v>124</v>
      </c>
      <c r="AF2" s="85" t="s">
        <v>125</v>
      </c>
      <c r="AG2" s="41" t="s">
        <v>107</v>
      </c>
      <c r="AH2" s="84" t="s">
        <v>126</v>
      </c>
      <c r="AI2" s="85" t="s">
        <v>127</v>
      </c>
      <c r="AJ2" s="41" t="s">
        <v>107</v>
      </c>
      <c r="AK2" s="84" t="s">
        <v>128</v>
      </c>
      <c r="AL2" s="85" t="s">
        <v>129</v>
      </c>
      <c r="AM2" s="41" t="s">
        <v>107</v>
      </c>
    </row>
    <row r="3" ht="22.15" customHeight="1" spans="1:39">
      <c r="A3" s="43" t="s">
        <v>70</v>
      </c>
      <c r="B3" s="44" t="s">
        <v>130</v>
      </c>
      <c r="C3" s="45"/>
      <c r="D3" s="46">
        <v>10676.886264</v>
      </c>
      <c r="E3" s="47">
        <v>10244.507146</v>
      </c>
      <c r="F3" s="47">
        <f>SUM(D3-E3)/E3*100</f>
        <v>4.22059462537271</v>
      </c>
      <c r="G3" s="46">
        <v>17867.032896</v>
      </c>
      <c r="H3" s="47">
        <v>17280.19952</v>
      </c>
      <c r="I3" s="47">
        <f t="shared" ref="I3" si="0">SUM(G3-H3)/H3*100</f>
        <v>3.39598727040623</v>
      </c>
      <c r="J3" s="46">
        <v>25596.022696</v>
      </c>
      <c r="K3" s="47">
        <v>25633.649657</v>
      </c>
      <c r="L3" s="47">
        <f>SUM(J3-K3)/K3*100</f>
        <v>-0.146787373251512</v>
      </c>
      <c r="M3" s="46">
        <v>32032.727399</v>
      </c>
      <c r="N3" s="47">
        <v>33001.43677</v>
      </c>
      <c r="O3" s="47">
        <f>SUM(M3-N3)/N3*100</f>
        <v>-2.93535514150888</v>
      </c>
      <c r="P3" s="46">
        <v>38583.294</v>
      </c>
      <c r="Q3" s="47">
        <v>39828.633456</v>
      </c>
      <c r="R3" s="47">
        <f>SUM(P3-Q3)/Q3*100</f>
        <v>-3.12674412335982</v>
      </c>
      <c r="S3" s="91"/>
      <c r="T3" s="47">
        <v>54867.02211</v>
      </c>
      <c r="U3" s="47">
        <f>SUM(S3-T3)/T3*100</f>
        <v>-100</v>
      </c>
      <c r="V3" s="46"/>
      <c r="W3" s="47">
        <v>62769.426137</v>
      </c>
      <c r="X3" s="47">
        <f>SUM(V3-W3)/W3*100</f>
        <v>-100</v>
      </c>
      <c r="Y3" s="46"/>
      <c r="Z3" s="47">
        <v>70597.651256</v>
      </c>
      <c r="AA3" s="47">
        <f>SUM(Y3-Z3)/Z3*100</f>
        <v>-100</v>
      </c>
      <c r="AB3" s="46"/>
      <c r="AC3" s="47">
        <v>79232.678804</v>
      </c>
      <c r="AD3" s="47">
        <f>SUM(AB3-AC3)/AC3*100</f>
        <v>-100</v>
      </c>
      <c r="AE3" s="46"/>
      <c r="AF3" s="47">
        <v>87008.060068</v>
      </c>
      <c r="AG3" s="47">
        <f>SUM(AE3-AF3)/AF3*100</f>
        <v>-100</v>
      </c>
      <c r="AH3" s="46"/>
      <c r="AI3" s="47">
        <v>96609.360355</v>
      </c>
      <c r="AJ3" s="47">
        <f>SUM(AH3-AI3)/AI3*100</f>
        <v>-100</v>
      </c>
      <c r="AK3" s="91"/>
      <c r="AL3" s="47">
        <v>107582.955385</v>
      </c>
      <c r="AM3" s="47">
        <f>SUM(AK3-AL3)/AL3*100</f>
        <v>-100</v>
      </c>
    </row>
    <row r="4" ht="22" customHeight="1" spans="1:39">
      <c r="A4" s="48"/>
      <c r="B4" s="44" t="s">
        <v>131</v>
      </c>
      <c r="C4" s="45"/>
      <c r="D4" s="46">
        <v>69174.963856</v>
      </c>
      <c r="E4" s="47">
        <v>89736.056124</v>
      </c>
      <c r="F4" s="47">
        <f t="shared" ref="F4:F16" si="1">SUM(D4-E4)/E4*100</f>
        <v>-22.9128548279279</v>
      </c>
      <c r="G4" s="46">
        <v>113372.482251</v>
      </c>
      <c r="H4" s="47">
        <v>124087.75</v>
      </c>
      <c r="I4" s="47">
        <f t="shared" ref="I4:I16" si="2">SUM(G4-H4)/H4*100</f>
        <v>-8.63523413793868</v>
      </c>
      <c r="J4" s="46">
        <v>161224.894955</v>
      </c>
      <c r="K4" s="47">
        <v>161450.040746</v>
      </c>
      <c r="L4" s="47">
        <f t="shared" ref="L4:L16" si="3">SUM(J4-K4)/K4*100</f>
        <v>-0.139452297416422</v>
      </c>
      <c r="M4" s="46">
        <v>174533.011959</v>
      </c>
      <c r="N4" s="47">
        <v>173342.064407</v>
      </c>
      <c r="O4" s="47">
        <f t="shared" ref="O4:O16" si="4">SUM(M4-N4)/N4*100</f>
        <v>0.687050518334489</v>
      </c>
      <c r="P4" s="46">
        <v>189283.230796</v>
      </c>
      <c r="Q4" s="47">
        <v>186882.216985</v>
      </c>
      <c r="R4" s="92">
        <f t="shared" ref="R4:R16" si="5">SUM(P4-Q4)/Q4*100</f>
        <v>1.28477382692476</v>
      </c>
      <c r="S4" s="91"/>
      <c r="T4" s="47">
        <v>209518.71802</v>
      </c>
      <c r="U4" s="93">
        <f t="shared" ref="U4:U16" si="6">SUM(S4-T4)/T4*100</f>
        <v>-100</v>
      </c>
      <c r="V4" s="46"/>
      <c r="W4" s="47">
        <v>226868.668027</v>
      </c>
      <c r="X4" s="94">
        <f t="shared" ref="X4:X16" si="7">SUM(V4-W4)/W4*100</f>
        <v>-100</v>
      </c>
      <c r="Y4" s="46"/>
      <c r="Z4" s="47">
        <v>247479.367404</v>
      </c>
      <c r="AA4" s="94">
        <f t="shared" ref="AA4:AA16" si="8">SUM(Y4-Z4)/Z4*100</f>
        <v>-100</v>
      </c>
      <c r="AB4" s="46"/>
      <c r="AC4" s="47">
        <v>274064.164426</v>
      </c>
      <c r="AD4" s="47">
        <f t="shared" ref="AD4:AD16" si="9">SUM(AB4-AC4)/AC4*100</f>
        <v>-100</v>
      </c>
      <c r="AE4" s="46"/>
      <c r="AF4" s="47">
        <v>291470.041768</v>
      </c>
      <c r="AG4" s="47">
        <f t="shared" ref="AG4:AG16" si="10">SUM(AE4-AF4)/AF4*100</f>
        <v>-100</v>
      </c>
      <c r="AH4" s="46"/>
      <c r="AI4" s="47">
        <v>303051.998254</v>
      </c>
      <c r="AJ4" s="47">
        <f t="shared" ref="AJ4:AJ16" si="11">SUM(AH4-AI4)/AI4*100</f>
        <v>-100</v>
      </c>
      <c r="AK4" s="91"/>
      <c r="AL4" s="47">
        <v>316237.262533</v>
      </c>
      <c r="AM4" s="47">
        <f t="shared" ref="AM4:AM16" si="12">SUM(AK4-AL4)/AL4*100</f>
        <v>-100</v>
      </c>
    </row>
    <row r="5" s="25" customFormat="1" ht="22.15" customHeight="1" spans="1:39">
      <c r="A5" s="49"/>
      <c r="B5" s="50" t="s">
        <v>43</v>
      </c>
      <c r="C5" s="51"/>
      <c r="D5" s="52">
        <f>SUM(D3:D4)</f>
        <v>79851.85012</v>
      </c>
      <c r="E5" s="53">
        <v>99980.56327</v>
      </c>
      <c r="F5" s="53">
        <f t="shared" si="1"/>
        <v>-20.1326262742108</v>
      </c>
      <c r="G5" s="52">
        <f>SUM(G3:G4)</f>
        <v>131239.515147</v>
      </c>
      <c r="H5" s="53">
        <v>141367.94952</v>
      </c>
      <c r="I5" s="53">
        <f t="shared" si="2"/>
        <v>-7.16459028187792</v>
      </c>
      <c r="J5" s="52">
        <f>SUM(J3:J4)</f>
        <v>186820.917651</v>
      </c>
      <c r="K5" s="53">
        <v>187083.690403</v>
      </c>
      <c r="L5" s="53">
        <f t="shared" si="3"/>
        <v>-0.140457327645171</v>
      </c>
      <c r="M5" s="52">
        <f>SUM(M3:M4)</f>
        <v>206565.739358</v>
      </c>
      <c r="N5" s="53">
        <v>206343.501177</v>
      </c>
      <c r="O5" s="53">
        <f t="shared" si="4"/>
        <v>0.107703019349933</v>
      </c>
      <c r="P5" s="52">
        <f>SUM(P3:P4)</f>
        <v>227866.524796</v>
      </c>
      <c r="Q5" s="53">
        <v>226710.850441</v>
      </c>
      <c r="R5" s="95" t="s">
        <v>132</v>
      </c>
      <c r="S5" s="96"/>
      <c r="T5" s="53">
        <v>264385.74013</v>
      </c>
      <c r="U5" s="95">
        <f t="shared" si="6"/>
        <v>-100</v>
      </c>
      <c r="V5" s="52"/>
      <c r="W5" s="53">
        <v>289638.094164</v>
      </c>
      <c r="X5" s="97">
        <f t="shared" si="7"/>
        <v>-100</v>
      </c>
      <c r="Y5" s="52"/>
      <c r="Z5" s="53">
        <v>318077.01866</v>
      </c>
      <c r="AA5" s="97">
        <f t="shared" si="8"/>
        <v>-100</v>
      </c>
      <c r="AB5" s="52"/>
      <c r="AC5" s="53">
        <v>353296.84323</v>
      </c>
      <c r="AD5" s="53">
        <f t="shared" si="9"/>
        <v>-100</v>
      </c>
      <c r="AE5" s="52"/>
      <c r="AF5" s="53">
        <v>378478.101836</v>
      </c>
      <c r="AG5" s="53">
        <f t="shared" si="10"/>
        <v>-100</v>
      </c>
      <c r="AH5" s="52"/>
      <c r="AI5" s="53">
        <v>399661.358609</v>
      </c>
      <c r="AJ5" s="53">
        <f t="shared" si="11"/>
        <v>-100</v>
      </c>
      <c r="AK5" s="96"/>
      <c r="AL5" s="53">
        <v>423820.217918</v>
      </c>
      <c r="AM5" s="53">
        <f t="shared" si="12"/>
        <v>-100</v>
      </c>
    </row>
    <row r="6" ht="22.15" customHeight="1" spans="1:39">
      <c r="A6" s="43" t="s">
        <v>133</v>
      </c>
      <c r="B6" s="44" t="s">
        <v>130</v>
      </c>
      <c r="C6" s="45"/>
      <c r="D6" s="46">
        <v>4576.2435410008</v>
      </c>
      <c r="E6" s="47">
        <v>4614.2916420003</v>
      </c>
      <c r="F6" s="47">
        <f t="shared" si="1"/>
        <v>-0.82457078900644</v>
      </c>
      <c r="G6" s="46">
        <v>8406.74</v>
      </c>
      <c r="H6" s="47">
        <v>8051.8053779997</v>
      </c>
      <c r="I6" s="47">
        <f t="shared" si="2"/>
        <v>4.4081371237574</v>
      </c>
      <c r="J6" s="46">
        <v>12928.8952209988</v>
      </c>
      <c r="K6" s="47">
        <v>12483.6923139996</v>
      </c>
      <c r="L6" s="47">
        <f t="shared" si="3"/>
        <v>3.56627587256325</v>
      </c>
      <c r="M6" s="46">
        <v>17360.8645919975</v>
      </c>
      <c r="N6" s="47">
        <v>16502.1234499998</v>
      </c>
      <c r="O6" s="47">
        <f t="shared" si="4"/>
        <v>5.20382206932109</v>
      </c>
      <c r="P6" s="46">
        <v>22452.7900819999</v>
      </c>
      <c r="Q6" s="47">
        <v>19820.8053979979</v>
      </c>
      <c r="R6" s="47">
        <f t="shared" si="5"/>
        <v>13.2788987690069</v>
      </c>
      <c r="S6" s="91"/>
      <c r="T6" s="47">
        <v>23943.4630199987</v>
      </c>
      <c r="U6" s="47">
        <f t="shared" si="6"/>
        <v>-100</v>
      </c>
      <c r="V6" s="46"/>
      <c r="W6" s="47">
        <v>28040.8185170006</v>
      </c>
      <c r="X6" s="47">
        <f t="shared" si="7"/>
        <v>-100</v>
      </c>
      <c r="Y6" s="46"/>
      <c r="Z6" s="47">
        <v>32644.1621350019</v>
      </c>
      <c r="AA6" s="47">
        <f t="shared" si="8"/>
        <v>-100</v>
      </c>
      <c r="AB6" s="46"/>
      <c r="AC6" s="47">
        <v>37126.5801879984</v>
      </c>
      <c r="AD6" s="47">
        <f t="shared" si="9"/>
        <v>-100</v>
      </c>
      <c r="AE6" s="46"/>
      <c r="AF6" s="47">
        <v>41178.4216729992</v>
      </c>
      <c r="AG6" s="47">
        <f t="shared" si="10"/>
        <v>-100</v>
      </c>
      <c r="AH6" s="46"/>
      <c r="AI6" s="47">
        <v>46686.5138699993</v>
      </c>
      <c r="AJ6" s="47">
        <f t="shared" si="11"/>
        <v>-100</v>
      </c>
      <c r="AK6" s="91"/>
      <c r="AL6" s="47">
        <v>54197.6696960012</v>
      </c>
      <c r="AM6" s="47">
        <f t="shared" si="12"/>
        <v>-100</v>
      </c>
    </row>
    <row r="7" ht="22.15" customHeight="1" spans="1:39">
      <c r="A7" s="48"/>
      <c r="B7" s="44" t="s">
        <v>131</v>
      </c>
      <c r="C7" s="45"/>
      <c r="D7" s="46">
        <v>8706.0642</v>
      </c>
      <c r="E7" s="47">
        <v>12572.803753</v>
      </c>
      <c r="F7" s="47">
        <f t="shared" si="1"/>
        <v>-30.7547912857333</v>
      </c>
      <c r="G7" s="46">
        <v>16455.759613</v>
      </c>
      <c r="H7" s="47">
        <v>24295.45</v>
      </c>
      <c r="I7" s="47">
        <f t="shared" si="2"/>
        <v>-32.2681423352932</v>
      </c>
      <c r="J7" s="46">
        <v>22888.208256</v>
      </c>
      <c r="K7" s="47">
        <v>33782.25672</v>
      </c>
      <c r="L7" s="47">
        <f t="shared" si="3"/>
        <v>-32.247841090943</v>
      </c>
      <c r="M7" s="46">
        <v>26780.459804</v>
      </c>
      <c r="N7" s="47">
        <v>38230.450116</v>
      </c>
      <c r="O7" s="47">
        <f t="shared" si="4"/>
        <v>-29.9499228422843</v>
      </c>
      <c r="P7" s="46">
        <v>30770.342819</v>
      </c>
      <c r="Q7" s="47">
        <v>41613.071251</v>
      </c>
      <c r="R7" s="92">
        <f t="shared" si="5"/>
        <v>-26.0560638905965</v>
      </c>
      <c r="S7" s="91"/>
      <c r="T7" s="47">
        <v>45827.821398</v>
      </c>
      <c r="U7" s="93">
        <f t="shared" si="6"/>
        <v>-100</v>
      </c>
      <c r="V7" s="46"/>
      <c r="W7" s="47">
        <v>49632.946501</v>
      </c>
      <c r="X7" s="94">
        <f t="shared" si="7"/>
        <v>-100</v>
      </c>
      <c r="Y7" s="46"/>
      <c r="Z7" s="47">
        <v>53698.186964</v>
      </c>
      <c r="AA7" s="94">
        <f t="shared" si="8"/>
        <v>-100</v>
      </c>
      <c r="AB7" s="46"/>
      <c r="AC7" s="47">
        <v>58171.145393</v>
      </c>
      <c r="AD7" s="47">
        <f t="shared" si="9"/>
        <v>-100</v>
      </c>
      <c r="AE7" s="46"/>
      <c r="AF7" s="47">
        <v>62240.203328</v>
      </c>
      <c r="AG7" s="47">
        <f t="shared" si="10"/>
        <v>-100</v>
      </c>
      <c r="AH7" s="46"/>
      <c r="AI7" s="47">
        <v>66670.657189</v>
      </c>
      <c r="AJ7" s="47">
        <f t="shared" si="11"/>
        <v>-100</v>
      </c>
      <c r="AK7" s="91"/>
      <c r="AL7" s="47">
        <v>70821.962941</v>
      </c>
      <c r="AM7" s="47">
        <f t="shared" si="12"/>
        <v>-100</v>
      </c>
    </row>
    <row r="8" s="25" customFormat="1" ht="22.15" customHeight="1" spans="1:39">
      <c r="A8" s="48"/>
      <c r="B8" s="54" t="s">
        <v>43</v>
      </c>
      <c r="C8" s="55"/>
      <c r="D8" s="52">
        <f>SUM(D6:D7)</f>
        <v>13282.3077410008</v>
      </c>
      <c r="E8" s="53">
        <v>17187.0953950003</v>
      </c>
      <c r="F8" s="53">
        <f t="shared" si="1"/>
        <v>-22.7192993595381</v>
      </c>
      <c r="G8" s="52">
        <f>SUM(G6:G7)</f>
        <v>24862.499613</v>
      </c>
      <c r="H8" s="53">
        <v>32347.2553779997</v>
      </c>
      <c r="I8" s="53">
        <f t="shared" si="2"/>
        <v>-23.1387661102472</v>
      </c>
      <c r="J8" s="52">
        <f>SUM(J6:J7)</f>
        <v>35817.1034769988</v>
      </c>
      <c r="K8" s="53">
        <v>46265.9490339996</v>
      </c>
      <c r="L8" s="53">
        <f t="shared" si="3"/>
        <v>-22.5843104381631</v>
      </c>
      <c r="M8" s="52">
        <f>SUM(M6:M7)</f>
        <v>44141.3243959975</v>
      </c>
      <c r="N8" s="53">
        <v>54732.5735659998</v>
      </c>
      <c r="O8" s="53">
        <f t="shared" si="4"/>
        <v>-19.3509065624892</v>
      </c>
      <c r="P8" s="52">
        <f>SUM(P6:P7)</f>
        <v>53223.1329009999</v>
      </c>
      <c r="Q8" s="53">
        <v>61433.8766489979</v>
      </c>
      <c r="R8" s="53">
        <f t="shared" si="5"/>
        <v>-13.3651727611299</v>
      </c>
      <c r="S8" s="96"/>
      <c r="T8" s="53">
        <v>69771.2844179987</v>
      </c>
      <c r="U8" s="53">
        <f t="shared" si="6"/>
        <v>-100</v>
      </c>
      <c r="V8" s="52"/>
      <c r="W8" s="53">
        <v>77673.7650180006</v>
      </c>
      <c r="X8" s="53">
        <f t="shared" si="7"/>
        <v>-100</v>
      </c>
      <c r="Y8" s="52"/>
      <c r="Z8" s="53">
        <v>86342.3490990019</v>
      </c>
      <c r="AA8" s="53">
        <f t="shared" si="8"/>
        <v>-100</v>
      </c>
      <c r="AB8" s="52"/>
      <c r="AC8" s="53">
        <v>95297.7255809984</v>
      </c>
      <c r="AD8" s="53">
        <f t="shared" si="9"/>
        <v>-100</v>
      </c>
      <c r="AE8" s="52"/>
      <c r="AF8" s="53">
        <v>103418.625000999</v>
      </c>
      <c r="AG8" s="53">
        <f t="shared" si="10"/>
        <v>-100</v>
      </c>
      <c r="AH8" s="52"/>
      <c r="AI8" s="53">
        <v>113357.171058999</v>
      </c>
      <c r="AJ8" s="53">
        <f t="shared" si="11"/>
        <v>-100</v>
      </c>
      <c r="AK8" s="96"/>
      <c r="AL8" s="53">
        <v>125019.632637001</v>
      </c>
      <c r="AM8" s="53">
        <f t="shared" si="12"/>
        <v>-100</v>
      </c>
    </row>
    <row r="9" s="26" customFormat="1" ht="22.15" customHeight="1" spans="1:39">
      <c r="A9" s="56" t="s">
        <v>21</v>
      </c>
      <c r="B9" s="57"/>
      <c r="C9" s="58"/>
      <c r="D9" s="59">
        <v>31762.697935</v>
      </c>
      <c r="E9" s="60">
        <v>64642.877308</v>
      </c>
      <c r="F9" s="53">
        <f t="shared" si="1"/>
        <v>-50.8643500139046</v>
      </c>
      <c r="G9" s="59">
        <v>60229.135265</v>
      </c>
      <c r="H9" s="60">
        <v>87467.44</v>
      </c>
      <c r="I9" s="60">
        <f t="shared" si="2"/>
        <v>-31.1410791661446</v>
      </c>
      <c r="J9" s="59">
        <v>86980.743091</v>
      </c>
      <c r="K9" s="60">
        <v>109729.250657</v>
      </c>
      <c r="L9" s="60">
        <f t="shared" si="3"/>
        <v>-20.7314890330465</v>
      </c>
      <c r="M9" s="59">
        <v>91572.208733</v>
      </c>
      <c r="N9" s="60">
        <v>114831.926231</v>
      </c>
      <c r="O9" s="60">
        <f t="shared" si="4"/>
        <v>-20.2554448587842</v>
      </c>
      <c r="P9" s="86">
        <v>96324.350098</v>
      </c>
      <c r="Q9" s="60">
        <v>120475.278806</v>
      </c>
      <c r="R9" s="60">
        <f t="shared" si="5"/>
        <v>-20.0463771052068</v>
      </c>
      <c r="S9" s="86"/>
      <c r="T9" s="60">
        <v>128933.833397</v>
      </c>
      <c r="U9" s="60">
        <f t="shared" si="6"/>
        <v>-100</v>
      </c>
      <c r="V9" s="59"/>
      <c r="W9" s="60">
        <v>137594.671713</v>
      </c>
      <c r="X9" s="60">
        <f t="shared" si="7"/>
        <v>-100</v>
      </c>
      <c r="Y9" s="59"/>
      <c r="Z9" s="60">
        <v>146942.048437</v>
      </c>
      <c r="AA9" s="60">
        <f t="shared" si="8"/>
        <v>-100</v>
      </c>
      <c r="AB9" s="59"/>
      <c r="AC9" s="60">
        <v>161897.445845</v>
      </c>
      <c r="AD9" s="60">
        <f t="shared" si="9"/>
        <v>-100</v>
      </c>
      <c r="AE9" s="59"/>
      <c r="AF9" s="60">
        <v>170535.388231</v>
      </c>
      <c r="AG9" s="60">
        <f t="shared" si="10"/>
        <v>-100</v>
      </c>
      <c r="AH9" s="59"/>
      <c r="AI9" s="60">
        <v>176558.866451</v>
      </c>
      <c r="AJ9" s="60">
        <f t="shared" si="11"/>
        <v>-100</v>
      </c>
      <c r="AK9" s="86"/>
      <c r="AL9" s="60">
        <v>184072.217955</v>
      </c>
      <c r="AM9" s="60">
        <f t="shared" si="12"/>
        <v>-100</v>
      </c>
    </row>
    <row r="10" ht="22.15" customHeight="1" spans="1:39">
      <c r="A10" s="44" t="s">
        <v>134</v>
      </c>
      <c r="B10" s="61"/>
      <c r="C10" s="45"/>
      <c r="D10" s="46">
        <v>12646</v>
      </c>
      <c r="E10" s="62">
        <v>12552</v>
      </c>
      <c r="F10" s="47">
        <f t="shared" si="1"/>
        <v>0.748884639898024</v>
      </c>
      <c r="G10" s="46">
        <v>11783</v>
      </c>
      <c r="H10" s="47">
        <v>11785</v>
      </c>
      <c r="I10" s="47">
        <f t="shared" si="2"/>
        <v>-0.0169707254985151</v>
      </c>
      <c r="J10" s="87">
        <v>11678</v>
      </c>
      <c r="K10" s="47">
        <v>12282</v>
      </c>
      <c r="L10" s="47">
        <f t="shared" si="3"/>
        <v>-4.91776583618303</v>
      </c>
      <c r="M10" s="87">
        <v>11743</v>
      </c>
      <c r="N10" s="6">
        <v>12334</v>
      </c>
      <c r="O10" s="47">
        <f t="shared" si="4"/>
        <v>-4.79163288470893</v>
      </c>
      <c r="P10" s="87">
        <v>11321</v>
      </c>
      <c r="Q10" s="6">
        <v>12327</v>
      </c>
      <c r="R10" s="47">
        <f t="shared" si="5"/>
        <v>-8.16094751358806</v>
      </c>
      <c r="S10" s="91"/>
      <c r="T10" s="6">
        <v>12892</v>
      </c>
      <c r="U10" s="47">
        <f t="shared" si="6"/>
        <v>-100</v>
      </c>
      <c r="V10" s="87"/>
      <c r="W10" s="6">
        <v>12258</v>
      </c>
      <c r="X10" s="94">
        <f t="shared" si="7"/>
        <v>-100</v>
      </c>
      <c r="Y10" s="87"/>
      <c r="Z10" s="6">
        <v>12419</v>
      </c>
      <c r="AA10" s="94">
        <f t="shared" si="8"/>
        <v>-100</v>
      </c>
      <c r="AB10" s="101"/>
      <c r="AC10" s="6">
        <v>12593</v>
      </c>
      <c r="AD10" s="47">
        <f t="shared" si="9"/>
        <v>-100</v>
      </c>
      <c r="AE10" s="87"/>
      <c r="AF10" s="6">
        <v>12399</v>
      </c>
      <c r="AG10" s="47">
        <f t="shared" si="10"/>
        <v>-100</v>
      </c>
      <c r="AH10" s="87"/>
      <c r="AI10" s="6">
        <v>12805</v>
      </c>
      <c r="AJ10" s="47">
        <f t="shared" si="11"/>
        <v>-100</v>
      </c>
      <c r="AK10" s="91"/>
      <c r="AL10" s="6">
        <v>13270</v>
      </c>
      <c r="AM10" s="47">
        <f t="shared" si="12"/>
        <v>-100</v>
      </c>
    </row>
    <row r="11" ht="22.15" customHeight="1" spans="1:39">
      <c r="A11" s="44" t="s">
        <v>135</v>
      </c>
      <c r="B11" s="61"/>
      <c r="C11" s="45"/>
      <c r="D11" s="46">
        <v>43856.435552</v>
      </c>
      <c r="E11" s="47">
        <v>43064.18562</v>
      </c>
      <c r="F11" s="47">
        <f t="shared" si="1"/>
        <v>1.83969560922584</v>
      </c>
      <c r="G11" s="46">
        <v>60842.101472</v>
      </c>
      <c r="H11" s="47">
        <v>58560.54</v>
      </c>
      <c r="I11" s="47">
        <f t="shared" si="2"/>
        <v>3.89607314413426</v>
      </c>
      <c r="J11" s="46">
        <v>90469.864391</v>
      </c>
      <c r="K11" s="47">
        <v>81467.213997</v>
      </c>
      <c r="L11" s="47">
        <f t="shared" si="3"/>
        <v>11.0506422796434</v>
      </c>
      <c r="M11" s="46">
        <v>99748.378444</v>
      </c>
      <c r="N11" s="47">
        <v>89393.904867</v>
      </c>
      <c r="O11" s="47">
        <f t="shared" si="4"/>
        <v>11.5829749158014</v>
      </c>
      <c r="P11" s="46">
        <v>111307.80505</v>
      </c>
      <c r="Q11" s="47">
        <v>99749.697457</v>
      </c>
      <c r="R11" s="47">
        <f t="shared" si="5"/>
        <v>11.5871104250541</v>
      </c>
      <c r="S11" s="91"/>
      <c r="T11" s="47">
        <v>117415.763909</v>
      </c>
      <c r="U11" s="47">
        <f t="shared" si="6"/>
        <v>-100</v>
      </c>
      <c r="V11" s="46"/>
      <c r="W11" s="47">
        <v>126576.362678</v>
      </c>
      <c r="X11" s="47">
        <f t="shared" si="7"/>
        <v>-100</v>
      </c>
      <c r="Y11" s="46"/>
      <c r="Z11" s="47">
        <v>141075.36299</v>
      </c>
      <c r="AA11" s="47">
        <f t="shared" si="8"/>
        <v>-100</v>
      </c>
      <c r="AB11" s="46"/>
      <c r="AC11" s="47">
        <v>159621.544964</v>
      </c>
      <c r="AD11" s="47">
        <f t="shared" si="9"/>
        <v>-100</v>
      </c>
      <c r="AE11" s="46"/>
      <c r="AF11" s="47">
        <v>168816.360577</v>
      </c>
      <c r="AG11" s="47">
        <f t="shared" si="10"/>
        <v>-100</v>
      </c>
      <c r="AH11" s="46"/>
      <c r="AI11" s="47">
        <v>174612.260558</v>
      </c>
      <c r="AJ11" s="47">
        <f t="shared" si="11"/>
        <v>-100</v>
      </c>
      <c r="AK11" s="91"/>
      <c r="AL11" s="47">
        <v>181461.754409</v>
      </c>
      <c r="AM11" s="47">
        <f t="shared" si="12"/>
        <v>-100</v>
      </c>
    </row>
    <row r="12" ht="22.15" customHeight="1" spans="1:39">
      <c r="A12" s="44" t="s">
        <v>136</v>
      </c>
      <c r="B12" s="61"/>
      <c r="C12" s="45"/>
      <c r="D12" s="46">
        <v>139.047828</v>
      </c>
      <c r="E12" s="47">
        <v>204.276979</v>
      </c>
      <c r="F12" s="47">
        <f t="shared" si="1"/>
        <v>-31.9317190411358</v>
      </c>
      <c r="G12" s="46">
        <v>286.465739</v>
      </c>
      <c r="H12" s="47">
        <v>656.44</v>
      </c>
      <c r="I12" s="47">
        <f t="shared" si="2"/>
        <v>-56.3607124794345</v>
      </c>
      <c r="J12" s="46">
        <v>463.143166</v>
      </c>
      <c r="K12" s="47">
        <v>984.031521</v>
      </c>
      <c r="L12" s="47">
        <f t="shared" si="3"/>
        <v>-52.9341127681214</v>
      </c>
      <c r="M12" s="46">
        <v>740.814661</v>
      </c>
      <c r="N12" s="47">
        <v>1117.560774</v>
      </c>
      <c r="O12" s="47">
        <f t="shared" si="4"/>
        <v>-33.7114653417497</v>
      </c>
      <c r="P12" s="46">
        <v>836.584112</v>
      </c>
      <c r="Q12" s="47">
        <v>1228.42399</v>
      </c>
      <c r="R12" s="47">
        <f t="shared" si="5"/>
        <v>-31.8977715503586</v>
      </c>
      <c r="S12" s="91"/>
      <c r="T12" s="47">
        <v>1490.122763</v>
      </c>
      <c r="U12" s="47">
        <f t="shared" si="6"/>
        <v>-100</v>
      </c>
      <c r="V12" s="46"/>
      <c r="W12" s="47">
        <v>5088.470726</v>
      </c>
      <c r="X12" s="47">
        <f t="shared" si="7"/>
        <v>-100</v>
      </c>
      <c r="Y12" s="46"/>
      <c r="Z12" s="47">
        <v>5168.82845</v>
      </c>
      <c r="AA12" s="47">
        <f t="shared" si="8"/>
        <v>-100</v>
      </c>
      <c r="AB12" s="46"/>
      <c r="AC12" s="47">
        <v>5421.540703</v>
      </c>
      <c r="AD12" s="47">
        <f t="shared" si="9"/>
        <v>-100</v>
      </c>
      <c r="AE12" s="46"/>
      <c r="AF12" s="47">
        <v>5597.098577</v>
      </c>
      <c r="AG12" s="47">
        <f t="shared" si="10"/>
        <v>-100</v>
      </c>
      <c r="AH12" s="46"/>
      <c r="AI12" s="47">
        <v>5694.487254</v>
      </c>
      <c r="AJ12" s="47">
        <f t="shared" si="11"/>
        <v>-100</v>
      </c>
      <c r="AK12" s="91"/>
      <c r="AL12" s="47">
        <v>5385.489628</v>
      </c>
      <c r="AM12" s="47">
        <f t="shared" si="12"/>
        <v>-100</v>
      </c>
    </row>
    <row r="13" ht="22.15" customHeight="1" spans="1:39">
      <c r="A13" s="44" t="s">
        <v>137</v>
      </c>
      <c r="B13" s="61"/>
      <c r="C13" s="45"/>
      <c r="D13" s="46">
        <v>24825.040601</v>
      </c>
      <c r="E13" s="47">
        <v>46138.628032</v>
      </c>
      <c r="F13" s="47">
        <f t="shared" si="1"/>
        <v>-46.1946710166971</v>
      </c>
      <c r="G13" s="46">
        <v>51526.618367</v>
      </c>
      <c r="H13" s="47">
        <v>64272.86</v>
      </c>
      <c r="I13" s="47">
        <f t="shared" si="2"/>
        <v>-19.8314523937475</v>
      </c>
      <c r="J13" s="46">
        <v>69128.674676</v>
      </c>
      <c r="K13" s="47">
        <v>78032.19221</v>
      </c>
      <c r="L13" s="47">
        <f t="shared" si="3"/>
        <v>-11.4100569032315</v>
      </c>
      <c r="M13" s="46">
        <v>72568.603056</v>
      </c>
      <c r="N13" s="47">
        <v>81643.517326</v>
      </c>
      <c r="O13" s="47">
        <f t="shared" si="4"/>
        <v>-11.115290677353</v>
      </c>
      <c r="P13" s="46">
        <v>75385.920339</v>
      </c>
      <c r="Q13" s="47">
        <v>84493.076162</v>
      </c>
      <c r="R13" s="47">
        <f t="shared" si="5"/>
        <v>-10.7785823841219</v>
      </c>
      <c r="S13" s="91"/>
      <c r="T13" s="47">
        <v>88934.232165</v>
      </c>
      <c r="U13" s="47">
        <f t="shared" si="6"/>
        <v>-100</v>
      </c>
      <c r="V13" s="46"/>
      <c r="W13" s="47">
        <v>93291.594417</v>
      </c>
      <c r="X13" s="47">
        <f t="shared" si="7"/>
        <v>-100</v>
      </c>
      <c r="Y13" s="46"/>
      <c r="Z13" s="47">
        <v>99081.719148</v>
      </c>
      <c r="AA13" s="47">
        <f t="shared" si="8"/>
        <v>-100</v>
      </c>
      <c r="AB13" s="46"/>
      <c r="AC13" s="47">
        <v>106312.00687</v>
      </c>
      <c r="AD13" s="47">
        <f t="shared" si="9"/>
        <v>-100</v>
      </c>
      <c r="AE13" s="46"/>
      <c r="AF13" s="47">
        <v>113950.878087</v>
      </c>
      <c r="AG13" s="47">
        <f t="shared" si="10"/>
        <v>-100</v>
      </c>
      <c r="AH13" s="46"/>
      <c r="AI13" s="47">
        <v>119357.99386</v>
      </c>
      <c r="AJ13" s="47">
        <f t="shared" si="11"/>
        <v>-100</v>
      </c>
      <c r="AK13" s="91"/>
      <c r="AL13" s="47">
        <v>125702.232177</v>
      </c>
      <c r="AM13" s="47">
        <f t="shared" si="12"/>
        <v>-100</v>
      </c>
    </row>
    <row r="14" customFormat="1" ht="22.15" customHeight="1" spans="1:39">
      <c r="A14" s="44" t="s">
        <v>45</v>
      </c>
      <c r="B14" s="61"/>
      <c r="C14" s="45"/>
      <c r="D14" s="46">
        <v>119.213403</v>
      </c>
      <c r="E14" s="47">
        <v>129.9</v>
      </c>
      <c r="F14" s="47">
        <f t="shared" si="1"/>
        <v>-8.22678752886837</v>
      </c>
      <c r="G14" s="46">
        <v>237.588542</v>
      </c>
      <c r="H14" s="47">
        <v>249.710455</v>
      </c>
      <c r="I14" s="47">
        <f t="shared" si="2"/>
        <v>-4.85438745446201</v>
      </c>
      <c r="J14" s="46">
        <v>358.11883</v>
      </c>
      <c r="K14" s="47">
        <v>374.249417</v>
      </c>
      <c r="L14" s="47">
        <f t="shared" si="3"/>
        <v>-4.31011680106373</v>
      </c>
      <c r="M14" s="46">
        <v>468.386905</v>
      </c>
      <c r="N14" s="47">
        <v>495.787667</v>
      </c>
      <c r="O14" s="47">
        <f t="shared" si="4"/>
        <v>-5.52671311204681</v>
      </c>
      <c r="P14" s="46">
        <v>580.502004</v>
      </c>
      <c r="Q14" s="47">
        <v>619.95173</v>
      </c>
      <c r="R14" s="47">
        <f t="shared" si="5"/>
        <v>-6.36335445019243</v>
      </c>
      <c r="S14" s="91"/>
      <c r="T14" s="47">
        <v>748.40947</v>
      </c>
      <c r="U14" s="47">
        <f t="shared" si="6"/>
        <v>-100</v>
      </c>
      <c r="V14" s="46"/>
      <c r="W14" s="47">
        <v>872.559112</v>
      </c>
      <c r="X14" s="47">
        <f t="shared" si="7"/>
        <v>-100</v>
      </c>
      <c r="Y14" s="46"/>
      <c r="Z14" s="47">
        <v>1003.243082</v>
      </c>
      <c r="AA14" s="47">
        <f t="shared" si="8"/>
        <v>-100</v>
      </c>
      <c r="AB14" s="46"/>
      <c r="AC14" s="47">
        <v>1136.001591</v>
      </c>
      <c r="AD14" s="47">
        <f t="shared" si="9"/>
        <v>-100</v>
      </c>
      <c r="AE14" s="46"/>
      <c r="AF14" s="47">
        <v>1246.461699</v>
      </c>
      <c r="AG14" s="47">
        <f t="shared" si="10"/>
        <v>-100</v>
      </c>
      <c r="AH14" s="46"/>
      <c r="AI14" s="47">
        <v>1357.109158</v>
      </c>
      <c r="AJ14" s="47">
        <f t="shared" si="11"/>
        <v>-100</v>
      </c>
      <c r="AK14" s="91"/>
      <c r="AL14" s="47">
        <v>1466.152469</v>
      </c>
      <c r="AM14" s="47">
        <f t="shared" si="12"/>
        <v>-100</v>
      </c>
    </row>
    <row r="15" customFormat="1" ht="22.15" customHeight="1" spans="1:39">
      <c r="A15" s="44" t="s">
        <v>46</v>
      </c>
      <c r="B15" s="61"/>
      <c r="C15" s="45"/>
      <c r="D15" s="46">
        <v>167.459111000001</v>
      </c>
      <c r="E15" s="47">
        <v>194.76</v>
      </c>
      <c r="F15" s="47">
        <f t="shared" si="1"/>
        <v>-14.0177084616959</v>
      </c>
      <c r="G15" s="46">
        <v>333.225081999998</v>
      </c>
      <c r="H15" s="47">
        <v>337.832484999998</v>
      </c>
      <c r="I15" s="47">
        <f t="shared" si="2"/>
        <v>-1.36381289679706</v>
      </c>
      <c r="J15" s="46">
        <v>596.955985999998</v>
      </c>
      <c r="K15" s="47">
        <v>561.516068000004</v>
      </c>
      <c r="L15" s="47">
        <f t="shared" si="3"/>
        <v>6.31146996847715</v>
      </c>
      <c r="M15" s="46">
        <v>730.213156000005</v>
      </c>
      <c r="N15" s="47">
        <v>659.672981999999</v>
      </c>
      <c r="O15" s="47">
        <f t="shared" si="4"/>
        <v>10.6932034393984</v>
      </c>
      <c r="P15" s="46">
        <v>833.167364</v>
      </c>
      <c r="Q15" s="47">
        <v>758.808329999994</v>
      </c>
      <c r="R15" s="47">
        <f t="shared" si="5"/>
        <v>9.79944882787552</v>
      </c>
      <c r="S15" s="91"/>
      <c r="T15" s="47">
        <v>897.128038999992</v>
      </c>
      <c r="U15" s="47">
        <f t="shared" si="6"/>
        <v>-100</v>
      </c>
      <c r="V15" s="46"/>
      <c r="W15" s="47">
        <v>1004.26922699999</v>
      </c>
      <c r="X15" s="47">
        <f t="shared" si="7"/>
        <v>-100</v>
      </c>
      <c r="Y15" s="46"/>
      <c r="Z15" s="47">
        <v>1112.254603</v>
      </c>
      <c r="AA15" s="47">
        <f t="shared" si="8"/>
        <v>-100</v>
      </c>
      <c r="AB15" s="46"/>
      <c r="AC15" s="47">
        <v>1531.11766799999</v>
      </c>
      <c r="AD15" s="47">
        <f t="shared" si="9"/>
        <v>-100</v>
      </c>
      <c r="AE15" s="46"/>
      <c r="AF15" s="47">
        <v>1733.208492</v>
      </c>
      <c r="AG15" s="47">
        <f t="shared" si="10"/>
        <v>-100</v>
      </c>
      <c r="AH15" s="46"/>
      <c r="AI15" s="47">
        <v>1861.41014499999</v>
      </c>
      <c r="AJ15" s="47">
        <f t="shared" si="11"/>
        <v>-100</v>
      </c>
      <c r="AK15" s="91"/>
      <c r="AL15" s="47">
        <v>2009.31696000001</v>
      </c>
      <c r="AM15" s="47">
        <f t="shared" si="12"/>
        <v>-100</v>
      </c>
    </row>
    <row r="16" customFormat="1" ht="22.15" customHeight="1" spans="1:39">
      <c r="A16" s="44" t="s">
        <v>47</v>
      </c>
      <c r="B16" s="61"/>
      <c r="C16" s="45"/>
      <c r="D16" s="46">
        <v>67.767361</v>
      </c>
      <c r="E16" s="47">
        <v>4.3</v>
      </c>
      <c r="F16" s="47">
        <f t="shared" si="1"/>
        <v>1475.98513953488</v>
      </c>
      <c r="G16" s="46">
        <v>146.483049</v>
      </c>
      <c r="H16" s="47">
        <v>10.365495</v>
      </c>
      <c r="I16" s="47">
        <f t="shared" si="2"/>
        <v>1313.17948636317</v>
      </c>
      <c r="J16" s="46">
        <v>208.137906</v>
      </c>
      <c r="K16" s="47">
        <v>30.837533</v>
      </c>
      <c r="L16" s="47">
        <f t="shared" si="3"/>
        <v>574.94992546907</v>
      </c>
      <c r="M16" s="88">
        <v>276.615737</v>
      </c>
      <c r="N16" s="47">
        <v>31.620791</v>
      </c>
      <c r="O16" s="47">
        <f t="shared" si="4"/>
        <v>774.790693882389</v>
      </c>
      <c r="P16" s="46">
        <v>339.251927</v>
      </c>
      <c r="Q16" s="47">
        <v>32.259316</v>
      </c>
      <c r="R16" s="47">
        <f t="shared" si="5"/>
        <v>951.640174267799</v>
      </c>
      <c r="S16" s="91"/>
      <c r="T16" s="47">
        <v>33.061674</v>
      </c>
      <c r="U16" s="47">
        <f t="shared" si="6"/>
        <v>-100</v>
      </c>
      <c r="V16" s="46"/>
      <c r="W16" s="47">
        <v>35.411867</v>
      </c>
      <c r="X16" s="47">
        <f t="shared" si="7"/>
        <v>-100</v>
      </c>
      <c r="Y16" s="46"/>
      <c r="Z16" s="47">
        <v>37.959131</v>
      </c>
      <c r="AA16" s="47">
        <f t="shared" si="8"/>
        <v>-100</v>
      </c>
      <c r="AB16" s="46"/>
      <c r="AC16" s="47">
        <v>41.95263</v>
      </c>
      <c r="AD16" s="47">
        <f t="shared" si="9"/>
        <v>-100</v>
      </c>
      <c r="AE16" s="46"/>
      <c r="AF16" s="47">
        <v>126.034336</v>
      </c>
      <c r="AG16" s="47">
        <f t="shared" si="10"/>
        <v>-100</v>
      </c>
      <c r="AH16" s="46"/>
      <c r="AI16" s="47">
        <v>168.737279</v>
      </c>
      <c r="AJ16" s="47">
        <f t="shared" si="11"/>
        <v>-100</v>
      </c>
      <c r="AK16" s="91"/>
      <c r="AL16" s="47">
        <v>212.31689</v>
      </c>
      <c r="AM16" s="47">
        <f t="shared" si="12"/>
        <v>-100</v>
      </c>
    </row>
    <row r="17" s="27" customFormat="1" ht="22.15" customHeight="1" spans="1:39">
      <c r="A17" s="63" t="s">
        <v>138</v>
      </c>
      <c r="B17" s="64"/>
      <c r="C17" s="65"/>
      <c r="D17" s="66">
        <v>4710.200959</v>
      </c>
      <c r="E17" s="67">
        <v>7764.023653</v>
      </c>
      <c r="F17" s="67">
        <f t="shared" ref="F17:F25" si="13">SUM(D17-E17)/E17*100</f>
        <v>-39.3329906049425</v>
      </c>
      <c r="G17" s="66">
        <v>10205.990545</v>
      </c>
      <c r="H17" s="67">
        <v>17191.746569</v>
      </c>
      <c r="I17" s="67">
        <f t="shared" ref="I17:I25" si="14">SUM(G17-H17)/H17*100</f>
        <v>-40.6343590278177</v>
      </c>
      <c r="J17" s="66">
        <v>13025.695499</v>
      </c>
      <c r="K17" s="67">
        <v>23377.036824</v>
      </c>
      <c r="L17" s="67">
        <f t="shared" ref="L17:L25" si="15">SUM(J17-K17)/K17*100</f>
        <v>-44.2799547390575</v>
      </c>
      <c r="M17" s="89">
        <v>14916.459076</v>
      </c>
      <c r="N17" s="67">
        <v>26164.655417</v>
      </c>
      <c r="O17" s="67">
        <f t="shared" ref="O17:O25" si="16">SUM(M17-N17)/N17*100</f>
        <v>-42.9900419544287</v>
      </c>
      <c r="P17" s="67">
        <v>16736.949852</v>
      </c>
      <c r="Q17" s="67">
        <v>28314.542882</v>
      </c>
      <c r="R17" s="67">
        <f t="shared" ref="R17:R25" si="17">SUM(P17-Q17)/Q17*100</f>
        <v>-40.8892104606783</v>
      </c>
      <c r="S17" s="98"/>
      <c r="T17" s="67">
        <v>30405.62692</v>
      </c>
      <c r="U17" s="67">
        <f t="shared" ref="U17:U25" si="18">SUM(S17-T17)/T17*100</f>
        <v>-100</v>
      </c>
      <c r="V17" s="67"/>
      <c r="W17" s="67">
        <v>32364.263066</v>
      </c>
      <c r="X17" s="67">
        <f t="shared" ref="X17:X25" si="19">SUM(V17-W17)/W17*100</f>
        <v>-100</v>
      </c>
      <c r="Y17" s="67"/>
      <c r="Z17" s="67">
        <v>34591.519025</v>
      </c>
      <c r="AA17" s="67">
        <f t="shared" ref="AA17:AA25" si="20">SUM(Y17-Z17)/Z17*100</f>
        <v>-100</v>
      </c>
      <c r="AB17" s="67"/>
      <c r="AC17" s="67">
        <v>37085.115407</v>
      </c>
      <c r="AD17" s="67">
        <f t="shared" ref="AD17:AD25" si="21">SUM(AB17-AC17)/AC17*100</f>
        <v>-100</v>
      </c>
      <c r="AE17" s="67"/>
      <c r="AF17" s="67">
        <v>39445.556811</v>
      </c>
      <c r="AG17" s="67">
        <f t="shared" ref="AG17:AG25" si="22">SUM(AE17-AF17)/AF17*100</f>
        <v>-100</v>
      </c>
      <c r="AH17" s="67"/>
      <c r="AI17" s="67">
        <v>41434.809691</v>
      </c>
      <c r="AJ17" s="67">
        <f t="shared" ref="AJ17:AJ25" si="23">SUM(AH17-AI17)/AI17*100</f>
        <v>-100</v>
      </c>
      <c r="AK17" s="102"/>
      <c r="AL17" s="67">
        <v>43305.70841</v>
      </c>
      <c r="AM17" s="67">
        <f t="shared" ref="AM17:AM25" si="24">SUM(AK17-AL17)/AL17*100</f>
        <v>-100</v>
      </c>
    </row>
    <row r="18" s="27" customFormat="1" ht="22.15" customHeight="1" spans="1:39">
      <c r="A18" s="63" t="s">
        <v>139</v>
      </c>
      <c r="B18" s="64"/>
      <c r="C18" s="65"/>
      <c r="D18" s="66">
        <v>37359.908215</v>
      </c>
      <c r="E18" s="67">
        <v>21387.121608</v>
      </c>
      <c r="F18" s="67">
        <f t="shared" si="13"/>
        <v>74.6841342175998</v>
      </c>
      <c r="G18" s="66">
        <v>68576.406514</v>
      </c>
      <c r="H18" s="67">
        <v>48555.78</v>
      </c>
      <c r="I18" s="67">
        <f t="shared" si="14"/>
        <v>41.232220992022</v>
      </c>
      <c r="J18" s="66">
        <v>89681.298805</v>
      </c>
      <c r="K18" s="67">
        <v>69192.634026</v>
      </c>
      <c r="L18" s="67">
        <f t="shared" si="15"/>
        <v>29.6110490190345</v>
      </c>
      <c r="M18" s="89">
        <v>94182.131625</v>
      </c>
      <c r="N18" s="67">
        <v>73936.271036</v>
      </c>
      <c r="O18" s="67">
        <f t="shared" si="16"/>
        <v>27.3828532401129</v>
      </c>
      <c r="P18" s="67">
        <v>96822.724695</v>
      </c>
      <c r="Q18" s="67">
        <v>77883.81231</v>
      </c>
      <c r="R18" s="67">
        <f t="shared" si="17"/>
        <v>24.316878980728</v>
      </c>
      <c r="S18" s="98"/>
      <c r="T18" s="67">
        <v>82725.035696</v>
      </c>
      <c r="U18" s="67">
        <f t="shared" si="18"/>
        <v>-100</v>
      </c>
      <c r="V18" s="67"/>
      <c r="W18" s="67">
        <v>87155.871998</v>
      </c>
      <c r="X18" s="67">
        <f t="shared" si="19"/>
        <v>-100</v>
      </c>
      <c r="Y18" s="67"/>
      <c r="Z18" s="67">
        <v>92981.429678</v>
      </c>
      <c r="AA18" s="67">
        <f t="shared" si="20"/>
        <v>-100</v>
      </c>
      <c r="AB18" s="67"/>
      <c r="AC18" s="67">
        <v>99738.000369</v>
      </c>
      <c r="AD18" s="67">
        <f t="shared" si="21"/>
        <v>-100</v>
      </c>
      <c r="AE18" s="67"/>
      <c r="AF18" s="67">
        <v>103897.14147</v>
      </c>
      <c r="AG18" s="67">
        <f t="shared" si="22"/>
        <v>-100</v>
      </c>
      <c r="AH18" s="67"/>
      <c r="AI18" s="67">
        <v>107935.397331</v>
      </c>
      <c r="AJ18" s="67">
        <f t="shared" si="23"/>
        <v>-100</v>
      </c>
      <c r="AK18" s="102"/>
      <c r="AL18" s="67">
        <v>112118.098285</v>
      </c>
      <c r="AM18" s="67">
        <f t="shared" si="24"/>
        <v>-100</v>
      </c>
    </row>
    <row r="19" s="28" customFormat="1" ht="22.15" customHeight="1" spans="1:39">
      <c r="A19" s="68" t="s">
        <v>140</v>
      </c>
      <c r="B19" s="69"/>
      <c r="C19" s="70"/>
      <c r="D19" s="71">
        <v>92.11185</v>
      </c>
      <c r="E19" s="72">
        <v>105.708076</v>
      </c>
      <c r="F19" s="72">
        <f t="shared" si="13"/>
        <v>-12.8620503886572</v>
      </c>
      <c r="G19" s="71">
        <v>106.23</v>
      </c>
      <c r="H19" s="72">
        <v>115.972903</v>
      </c>
      <c r="I19" s="72">
        <f t="shared" si="14"/>
        <v>-8.40101674440278</v>
      </c>
      <c r="J19" s="71">
        <v>149.2</v>
      </c>
      <c r="K19" s="72">
        <v>150.710797</v>
      </c>
      <c r="L19" s="72">
        <f t="shared" si="15"/>
        <v>-1.00244775429064</v>
      </c>
      <c r="M19" s="90">
        <v>177.931425</v>
      </c>
      <c r="N19" s="72">
        <v>189.557878</v>
      </c>
      <c r="O19" s="72">
        <f t="shared" si="16"/>
        <v>-6.13345808819404</v>
      </c>
      <c r="P19" s="71">
        <v>248.26</v>
      </c>
      <c r="Q19" s="72">
        <v>277.212336</v>
      </c>
      <c r="R19" s="72">
        <f t="shared" si="17"/>
        <v>-10.4441008714706</v>
      </c>
      <c r="S19" s="99"/>
      <c r="T19" s="72">
        <v>481.258546</v>
      </c>
      <c r="U19" s="72">
        <f t="shared" si="18"/>
        <v>-100</v>
      </c>
      <c r="V19" s="71"/>
      <c r="W19" s="72">
        <v>532.435785</v>
      </c>
      <c r="X19" s="72">
        <f t="shared" si="19"/>
        <v>-100</v>
      </c>
      <c r="Y19" s="71"/>
      <c r="Z19" s="72">
        <v>610.594717</v>
      </c>
      <c r="AA19" s="72">
        <f t="shared" si="20"/>
        <v>-100</v>
      </c>
      <c r="AB19" s="71"/>
      <c r="AC19" s="72">
        <v>627.833809</v>
      </c>
      <c r="AD19" s="72">
        <f t="shared" si="21"/>
        <v>-100</v>
      </c>
      <c r="AE19" s="71"/>
      <c r="AF19" s="72">
        <v>642.568122</v>
      </c>
      <c r="AG19" s="72">
        <f t="shared" si="22"/>
        <v>-100</v>
      </c>
      <c r="AH19" s="71"/>
      <c r="AI19" s="72">
        <v>696.684731</v>
      </c>
      <c r="AJ19" s="72">
        <f t="shared" si="23"/>
        <v>-100</v>
      </c>
      <c r="AK19" s="99"/>
      <c r="AL19" s="72">
        <v>729.746774</v>
      </c>
      <c r="AM19" s="72">
        <f t="shared" si="24"/>
        <v>-100</v>
      </c>
    </row>
    <row r="20" s="28" customFormat="1" ht="22.15" customHeight="1" spans="1:39">
      <c r="A20" s="73" t="s">
        <v>141</v>
      </c>
      <c r="B20" s="74"/>
      <c r="C20" s="75"/>
      <c r="D20" s="71">
        <v>8720.465181</v>
      </c>
      <c r="E20" s="72">
        <v>9344.296226</v>
      </c>
      <c r="F20" s="72">
        <f t="shared" si="13"/>
        <v>-6.67606237978868</v>
      </c>
      <c r="G20" s="71">
        <v>15121</v>
      </c>
      <c r="H20" s="72">
        <v>15687.478219</v>
      </c>
      <c r="I20" s="72">
        <f t="shared" si="14"/>
        <v>-3.61102154910983</v>
      </c>
      <c r="J20" s="71">
        <v>21379.77</v>
      </c>
      <c r="K20" s="72">
        <v>22783.893971</v>
      </c>
      <c r="L20" s="72">
        <f t="shared" si="15"/>
        <v>-6.16279189495532</v>
      </c>
      <c r="M20" s="71">
        <v>26765.355095</v>
      </c>
      <c r="N20" s="72">
        <v>29188.468463</v>
      </c>
      <c r="O20" s="72">
        <f t="shared" si="16"/>
        <v>-8.30161188851549</v>
      </c>
      <c r="P20" s="71">
        <v>32143.64</v>
      </c>
      <c r="Q20" s="72">
        <v>34886.763387</v>
      </c>
      <c r="R20" s="72">
        <f t="shared" si="17"/>
        <v>-7.86293459376109</v>
      </c>
      <c r="S20" s="99"/>
      <c r="T20" s="72">
        <v>40460.065688</v>
      </c>
      <c r="U20" s="72">
        <f t="shared" si="18"/>
        <v>-100</v>
      </c>
      <c r="V20" s="71"/>
      <c r="W20" s="72">
        <v>45834.3</v>
      </c>
      <c r="X20" s="72">
        <f t="shared" si="19"/>
        <v>-100</v>
      </c>
      <c r="Y20" s="71"/>
      <c r="Z20" s="72">
        <v>51225.421417</v>
      </c>
      <c r="AA20" s="72">
        <f t="shared" si="20"/>
        <v>-100</v>
      </c>
      <c r="AB20" s="71"/>
      <c r="AC20" s="72">
        <v>57553.518417</v>
      </c>
      <c r="AD20" s="72">
        <f t="shared" si="21"/>
        <v>-100</v>
      </c>
      <c r="AE20" s="71"/>
      <c r="AF20" s="72">
        <v>62884.268511</v>
      </c>
      <c r="AG20" s="72">
        <f t="shared" si="22"/>
        <v>-100</v>
      </c>
      <c r="AH20" s="71"/>
      <c r="AI20" s="72">
        <v>69312.710527</v>
      </c>
      <c r="AJ20" s="72">
        <f t="shared" si="23"/>
        <v>-100</v>
      </c>
      <c r="AK20" s="99"/>
      <c r="AL20" s="72">
        <v>77668.043719</v>
      </c>
      <c r="AM20" s="72">
        <f t="shared" si="24"/>
        <v>-100</v>
      </c>
    </row>
    <row r="21" s="28" customFormat="1" ht="22.15" customHeight="1" spans="1:39">
      <c r="A21" s="76" t="s">
        <v>142</v>
      </c>
      <c r="B21" s="77"/>
      <c r="C21" s="75" t="s">
        <v>143</v>
      </c>
      <c r="D21" s="78">
        <v>2171</v>
      </c>
      <c r="E21" s="79">
        <v>9585</v>
      </c>
      <c r="F21" s="72">
        <f t="shared" si="13"/>
        <v>-77.3500260824205</v>
      </c>
      <c r="G21" s="78">
        <v>3062</v>
      </c>
      <c r="H21" s="79">
        <v>16202</v>
      </c>
      <c r="I21" s="72">
        <f t="shared" si="14"/>
        <v>-81.1010986297988</v>
      </c>
      <c r="J21" s="78">
        <v>4750</v>
      </c>
      <c r="K21" s="79">
        <v>22205</v>
      </c>
      <c r="L21" s="72">
        <f t="shared" si="15"/>
        <v>-78.6084215266832</v>
      </c>
      <c r="M21" s="78">
        <v>6397</v>
      </c>
      <c r="N21" s="79">
        <v>27797</v>
      </c>
      <c r="O21" s="72">
        <f t="shared" si="16"/>
        <v>-76.9867251861712</v>
      </c>
      <c r="P21" s="78">
        <v>7672</v>
      </c>
      <c r="Q21" s="79">
        <v>33322</v>
      </c>
      <c r="R21" s="72">
        <f t="shared" si="17"/>
        <v>-76.9761718984455</v>
      </c>
      <c r="S21" s="100"/>
      <c r="T21" s="79">
        <v>38204</v>
      </c>
      <c r="U21" s="72">
        <f t="shared" si="18"/>
        <v>-100</v>
      </c>
      <c r="V21" s="71"/>
      <c r="W21" s="79">
        <v>43329</v>
      </c>
      <c r="X21" s="72">
        <f t="shared" si="19"/>
        <v>-100</v>
      </c>
      <c r="Y21" s="71"/>
      <c r="Z21" s="79">
        <v>47242</v>
      </c>
      <c r="AA21" s="72">
        <f t="shared" si="20"/>
        <v>-100</v>
      </c>
      <c r="AB21" s="71"/>
      <c r="AC21" s="79">
        <v>50043</v>
      </c>
      <c r="AD21" s="72">
        <f t="shared" si="21"/>
        <v>-100</v>
      </c>
      <c r="AE21" s="71"/>
      <c r="AF21" s="79">
        <v>50467</v>
      </c>
      <c r="AG21" s="72">
        <f t="shared" si="22"/>
        <v>-100</v>
      </c>
      <c r="AH21" s="71"/>
      <c r="AI21" s="79">
        <v>51695</v>
      </c>
      <c r="AJ21" s="72">
        <f t="shared" si="23"/>
        <v>-100</v>
      </c>
      <c r="AK21" s="100"/>
      <c r="AL21" s="79">
        <v>56813</v>
      </c>
      <c r="AM21" s="72">
        <f t="shared" si="24"/>
        <v>-100</v>
      </c>
    </row>
    <row r="22" s="28" customFormat="1" ht="22.15" customHeight="1" spans="1:39">
      <c r="A22" s="80"/>
      <c r="B22" s="81"/>
      <c r="C22" s="82" t="s">
        <v>70</v>
      </c>
      <c r="D22" s="71">
        <v>306.735301</v>
      </c>
      <c r="E22" s="72">
        <v>1671.602686</v>
      </c>
      <c r="F22" s="72">
        <f t="shared" si="13"/>
        <v>-81.6502268410449</v>
      </c>
      <c r="G22" s="71">
        <v>379.71</v>
      </c>
      <c r="H22" s="72">
        <v>2789.73282</v>
      </c>
      <c r="I22" s="72">
        <f t="shared" si="14"/>
        <v>-86.3890191462851</v>
      </c>
      <c r="J22" s="71">
        <v>595.78</v>
      </c>
      <c r="K22" s="72">
        <v>3783.906156</v>
      </c>
      <c r="L22" s="72">
        <f t="shared" si="15"/>
        <v>-84.2548949303277</v>
      </c>
      <c r="M22" s="71">
        <v>810.15959</v>
      </c>
      <c r="N22" s="72">
        <v>4720.218</v>
      </c>
      <c r="O22" s="72">
        <f t="shared" si="16"/>
        <v>-82.8363946326208</v>
      </c>
      <c r="P22" s="71">
        <v>959.58</v>
      </c>
      <c r="Q22" s="72">
        <v>5639.654023</v>
      </c>
      <c r="R22" s="72">
        <f t="shared" si="17"/>
        <v>-82.9851264618968</v>
      </c>
      <c r="S22" s="99"/>
      <c r="T22" s="72">
        <v>6443.739379</v>
      </c>
      <c r="U22" s="72">
        <f t="shared" si="18"/>
        <v>-100</v>
      </c>
      <c r="V22" s="71"/>
      <c r="W22" s="72">
        <v>7269.6</v>
      </c>
      <c r="X22" s="72">
        <f t="shared" si="19"/>
        <v>-100</v>
      </c>
      <c r="Y22" s="71"/>
      <c r="Z22" s="72">
        <v>7528.869091</v>
      </c>
      <c r="AA22" s="72">
        <f t="shared" si="20"/>
        <v>-100</v>
      </c>
      <c r="AB22" s="71"/>
      <c r="AC22" s="72">
        <v>8252.428068</v>
      </c>
      <c r="AD22" s="72">
        <f t="shared" si="21"/>
        <v>-100</v>
      </c>
      <c r="AE22" s="71"/>
      <c r="AF22" s="72">
        <v>8304.922647</v>
      </c>
      <c r="AG22" s="72">
        <f t="shared" si="22"/>
        <v>-100</v>
      </c>
      <c r="AH22" s="71"/>
      <c r="AI22" s="72">
        <v>8450.497895</v>
      </c>
      <c r="AJ22" s="72">
        <f t="shared" si="23"/>
        <v>-100</v>
      </c>
      <c r="AK22" s="99"/>
      <c r="AL22" s="72">
        <v>9171.574047</v>
      </c>
      <c r="AM22" s="72">
        <f t="shared" si="24"/>
        <v>-100</v>
      </c>
    </row>
    <row r="23" s="28" customFormat="1" ht="22.15" customHeight="1" spans="1:39">
      <c r="A23" s="76" t="s">
        <v>78</v>
      </c>
      <c r="B23" s="77"/>
      <c r="C23" s="75" t="s">
        <v>144</v>
      </c>
      <c r="D23" s="71">
        <v>52892</v>
      </c>
      <c r="E23" s="79">
        <v>58091</v>
      </c>
      <c r="F23" s="72">
        <f t="shared" si="13"/>
        <v>-8.94975125234546</v>
      </c>
      <c r="G23" s="78">
        <v>90337</v>
      </c>
      <c r="H23" s="79">
        <v>81889</v>
      </c>
      <c r="I23" s="72">
        <f t="shared" si="14"/>
        <v>10.3164039126134</v>
      </c>
      <c r="J23" s="78">
        <v>125081</v>
      </c>
      <c r="K23" s="79">
        <v>117655</v>
      </c>
      <c r="L23" s="72">
        <f t="shared" si="15"/>
        <v>6.31167396200757</v>
      </c>
      <c r="M23" s="78">
        <v>160682</v>
      </c>
      <c r="N23" s="79">
        <v>149285</v>
      </c>
      <c r="O23" s="72">
        <f t="shared" si="16"/>
        <v>7.63439059517031</v>
      </c>
      <c r="P23" s="78">
        <v>186225</v>
      </c>
      <c r="Q23" s="79">
        <v>217981</v>
      </c>
      <c r="R23" s="72">
        <f t="shared" si="17"/>
        <v>-14.5682421862456</v>
      </c>
      <c r="S23" s="100"/>
      <c r="T23" s="79">
        <v>250834</v>
      </c>
      <c r="U23" s="72">
        <f t="shared" si="18"/>
        <v>-100</v>
      </c>
      <c r="V23" s="71"/>
      <c r="W23" s="79">
        <v>232955</v>
      </c>
      <c r="X23" s="72">
        <f t="shared" si="19"/>
        <v>-100</v>
      </c>
      <c r="Y23" s="71"/>
      <c r="Z23" s="79">
        <v>262898</v>
      </c>
      <c r="AA23" s="72">
        <f t="shared" si="20"/>
        <v>-100</v>
      </c>
      <c r="AB23" s="71"/>
      <c r="AC23" s="79">
        <v>299245</v>
      </c>
      <c r="AD23" s="72">
        <f t="shared" si="21"/>
        <v>-100</v>
      </c>
      <c r="AE23" s="71"/>
      <c r="AF23" s="79">
        <v>328085</v>
      </c>
      <c r="AG23" s="72">
        <f t="shared" si="22"/>
        <v>-100</v>
      </c>
      <c r="AH23" s="71"/>
      <c r="AI23" s="79">
        <v>366620</v>
      </c>
      <c r="AJ23" s="72">
        <f t="shared" si="23"/>
        <v>-100</v>
      </c>
      <c r="AK23" s="100"/>
      <c r="AL23" s="79">
        <v>414879</v>
      </c>
      <c r="AM23" s="72">
        <f t="shared" si="24"/>
        <v>-100</v>
      </c>
    </row>
    <row r="24" s="28" customFormat="1" ht="22.15" customHeight="1" spans="1:39">
      <c r="A24" s="80"/>
      <c r="B24" s="81"/>
      <c r="C24" s="82" t="s">
        <v>70</v>
      </c>
      <c r="D24" s="71">
        <v>8560.817979</v>
      </c>
      <c r="E24" s="72">
        <v>9297.433184</v>
      </c>
      <c r="F24" s="72">
        <f t="shared" si="13"/>
        <v>-7.9227803031448</v>
      </c>
      <c r="G24" s="71">
        <v>14795.67</v>
      </c>
      <c r="H24" s="72">
        <v>15353.842136</v>
      </c>
      <c r="I24" s="72">
        <f t="shared" si="14"/>
        <v>-3.6353906146479</v>
      </c>
      <c r="J24" s="71">
        <v>20823.21</v>
      </c>
      <c r="K24" s="72">
        <v>22258.084199</v>
      </c>
      <c r="L24" s="72">
        <f t="shared" si="15"/>
        <v>-6.44653055569116</v>
      </c>
      <c r="M24" s="71">
        <v>26110.261348</v>
      </c>
      <c r="N24" s="72">
        <v>28500.192792</v>
      </c>
      <c r="O24" s="72">
        <f t="shared" si="16"/>
        <v>-8.3856676389602</v>
      </c>
      <c r="P24" s="71">
        <v>31304.84</v>
      </c>
      <c r="Q24" s="72">
        <v>34655.837938</v>
      </c>
      <c r="R24" s="72">
        <f t="shared" si="17"/>
        <v>-9.66936059660425</v>
      </c>
      <c r="S24" s="99"/>
      <c r="T24" s="72">
        <v>40200.055424</v>
      </c>
      <c r="U24" s="72">
        <f t="shared" si="18"/>
        <v>-100</v>
      </c>
      <c r="V24" s="71"/>
      <c r="W24" s="72">
        <v>44797.71</v>
      </c>
      <c r="X24" s="72">
        <f t="shared" si="19"/>
        <v>-100</v>
      </c>
      <c r="Y24" s="71"/>
      <c r="Z24" s="72">
        <v>50061.922821</v>
      </c>
      <c r="AA24" s="72">
        <f t="shared" si="20"/>
        <v>-100</v>
      </c>
      <c r="AB24" s="71"/>
      <c r="AC24" s="72">
        <v>56275.738178</v>
      </c>
      <c r="AD24" s="72">
        <f t="shared" si="21"/>
        <v>-100</v>
      </c>
      <c r="AE24" s="71"/>
      <c r="AF24" s="72">
        <v>61250.331251</v>
      </c>
      <c r="AG24" s="72">
        <f t="shared" si="22"/>
        <v>-100</v>
      </c>
      <c r="AH24" s="71"/>
      <c r="AI24" s="72">
        <v>67802.785437</v>
      </c>
      <c r="AJ24" s="72">
        <f t="shared" si="23"/>
        <v>-100</v>
      </c>
      <c r="AK24" s="99"/>
      <c r="AL24" s="72">
        <v>76005.534066</v>
      </c>
      <c r="AM24" s="72">
        <f t="shared" si="24"/>
        <v>-100</v>
      </c>
    </row>
    <row r="25" s="28" customFormat="1" ht="22.15" customHeight="1" spans="1:39">
      <c r="A25" s="68" t="s">
        <v>145</v>
      </c>
      <c r="B25" s="69"/>
      <c r="C25" s="70"/>
      <c r="D25" s="71">
        <v>19.257176</v>
      </c>
      <c r="E25" s="72">
        <v>8.652488</v>
      </c>
      <c r="F25" s="72">
        <f t="shared" si="13"/>
        <v>122.562296532512</v>
      </c>
      <c r="G25" s="71">
        <v>24.48</v>
      </c>
      <c r="H25" s="72">
        <v>17.124541</v>
      </c>
      <c r="I25" s="72">
        <f t="shared" si="14"/>
        <v>42.9527366602118</v>
      </c>
      <c r="J25" s="71">
        <v>37.55</v>
      </c>
      <c r="K25" s="72">
        <v>25.857631</v>
      </c>
      <c r="L25" s="72">
        <f t="shared" si="15"/>
        <v>45.2182529791689</v>
      </c>
      <c r="M25" s="71">
        <v>48.781471</v>
      </c>
      <c r="N25" s="72">
        <v>36.1711946236478</v>
      </c>
      <c r="O25" s="72">
        <f t="shared" si="16"/>
        <v>34.8627589095659</v>
      </c>
      <c r="P25" s="71">
        <v>129.15</v>
      </c>
      <c r="Q25" s="72">
        <v>50.217052</v>
      </c>
      <c r="R25" s="72">
        <f t="shared" si="17"/>
        <v>157.183555896511</v>
      </c>
      <c r="S25" s="99"/>
      <c r="T25" s="72">
        <v>60.24464</v>
      </c>
      <c r="U25" s="72">
        <f t="shared" si="18"/>
        <v>-100</v>
      </c>
      <c r="V25" s="71"/>
      <c r="W25" s="72">
        <v>68.13</v>
      </c>
      <c r="X25" s="72">
        <f t="shared" si="19"/>
        <v>-100</v>
      </c>
      <c r="Y25" s="71"/>
      <c r="Z25" s="72">
        <v>72.857864</v>
      </c>
      <c r="AA25" s="72">
        <f t="shared" si="20"/>
        <v>-100</v>
      </c>
      <c r="AB25" s="71"/>
      <c r="AC25" s="72">
        <v>77.011287</v>
      </c>
      <c r="AD25" s="72">
        <f t="shared" si="21"/>
        <v>-100</v>
      </c>
      <c r="AE25" s="71"/>
      <c r="AF25" s="72">
        <v>82.279193710227</v>
      </c>
      <c r="AG25" s="72">
        <f t="shared" si="22"/>
        <v>-100</v>
      </c>
      <c r="AH25" s="71"/>
      <c r="AI25" s="72">
        <v>87.386396</v>
      </c>
      <c r="AJ25" s="72">
        <f t="shared" si="23"/>
        <v>-100</v>
      </c>
      <c r="AK25" s="99"/>
      <c r="AL25" s="72">
        <v>293.641299179817</v>
      </c>
      <c r="AM25" s="72">
        <f t="shared" si="24"/>
        <v>-100</v>
      </c>
    </row>
    <row r="26" customHeight="1" spans="1:3">
      <c r="A26" s="83"/>
      <c r="B26" s="83"/>
      <c r="C26" s="83"/>
    </row>
    <row r="28" customHeight="1" spans="38:38">
      <c r="AL28" s="103"/>
    </row>
  </sheetData>
  <mergeCells count="25">
    <mergeCell ref="A2:C2"/>
    <mergeCell ref="B3:C3"/>
    <mergeCell ref="B4:C4"/>
    <mergeCell ref="B5:C5"/>
    <mergeCell ref="B6:C6"/>
    <mergeCell ref="B7:C7"/>
    <mergeCell ref="B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5:C25"/>
    <mergeCell ref="A26:C26"/>
    <mergeCell ref="A3:A5"/>
    <mergeCell ref="A6:A8"/>
    <mergeCell ref="A21:B22"/>
    <mergeCell ref="A23:B24"/>
  </mergeCells>
  <pageMargins left="0.669444444444445" right="1.0625" top="0.55" bottom="0.432638888888889" header="0.309027777777778" footer="0.309027777777778"/>
  <pageSetup paperSize="9" orientation="landscape" horizontalDpi="300" verticalDpi="300"/>
  <headerFooter/>
  <ignoredErrors>
    <ignoredError sqref="D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I17" sqref="I17"/>
    </sheetView>
  </sheetViews>
  <sheetFormatPr defaultColWidth="8.75" defaultRowHeight="15.6"/>
  <cols>
    <col min="1" max="1" width="11.625" customWidth="1"/>
    <col min="3" max="3" width="7.25" customWidth="1"/>
    <col min="4" max="4" width="6.75" customWidth="1"/>
    <col min="5" max="6" width="10.5" customWidth="1"/>
    <col min="9" max="9" width="7.25" customWidth="1"/>
    <col min="11" max="11" width="12" customWidth="1"/>
    <col min="12" max="13" width="13.875" customWidth="1"/>
  </cols>
  <sheetData>
    <row r="1" ht="36" spans="1:13">
      <c r="A1" s="12" t="s">
        <v>146</v>
      </c>
      <c r="B1" s="12" t="s">
        <v>147</v>
      </c>
      <c r="C1" s="13" t="s">
        <v>148</v>
      </c>
      <c r="D1" s="13" t="s">
        <v>149</v>
      </c>
      <c r="E1" s="14" t="s">
        <v>35</v>
      </c>
      <c r="F1" s="14" t="s">
        <v>37</v>
      </c>
      <c r="G1" s="14" t="s">
        <v>150</v>
      </c>
      <c r="H1" s="14" t="s">
        <v>151</v>
      </c>
      <c r="I1" s="14" t="s">
        <v>152</v>
      </c>
      <c r="K1" s="12" t="s">
        <v>146</v>
      </c>
      <c r="L1" s="6" t="s">
        <v>153</v>
      </c>
      <c r="M1" s="6" t="s">
        <v>154</v>
      </c>
    </row>
    <row r="2" ht="15.95" customHeight="1" spans="1:13">
      <c r="A2" s="15" t="s">
        <v>155</v>
      </c>
      <c r="B2" s="16">
        <v>3218</v>
      </c>
      <c r="C2" s="17">
        <v>283</v>
      </c>
      <c r="D2" s="17">
        <v>78</v>
      </c>
      <c r="E2" s="18">
        <v>6972.26243721829</v>
      </c>
      <c r="F2" s="18">
        <v>2477.16610750914</v>
      </c>
      <c r="G2" s="19">
        <v>74.8229233741146</v>
      </c>
      <c r="H2" s="19">
        <v>9.45855614973262</v>
      </c>
      <c r="I2" s="19">
        <v>2.60695187165775</v>
      </c>
      <c r="K2" s="23" t="s">
        <v>4</v>
      </c>
      <c r="L2" s="24">
        <v>269</v>
      </c>
      <c r="M2" s="24">
        <v>51</v>
      </c>
    </row>
    <row r="3" ht="15.95" customHeight="1" spans="1:13">
      <c r="A3" s="15" t="s">
        <v>4</v>
      </c>
      <c r="B3" s="16">
        <v>2638</v>
      </c>
      <c r="C3" s="17">
        <v>32</v>
      </c>
      <c r="D3" s="17">
        <v>39</v>
      </c>
      <c r="E3" s="18">
        <v>2442.76607278241</v>
      </c>
      <c r="F3" s="18">
        <v>4808.9678358209</v>
      </c>
      <c r="G3" s="19">
        <v>29.0613718411552</v>
      </c>
      <c r="H3" s="19">
        <v>1.20982986767486</v>
      </c>
      <c r="I3" s="19">
        <v>1.47448015122873</v>
      </c>
      <c r="K3" s="23" t="s">
        <v>156</v>
      </c>
      <c r="L3" s="24">
        <v>56</v>
      </c>
      <c r="M3" s="24">
        <v>65</v>
      </c>
    </row>
    <row r="4" ht="15.95" customHeight="1" spans="1:13">
      <c r="A4" s="15" t="s">
        <v>8</v>
      </c>
      <c r="B4" s="16">
        <v>2567</v>
      </c>
      <c r="C4" s="17">
        <v>89</v>
      </c>
      <c r="D4" s="17">
        <v>76</v>
      </c>
      <c r="E4" s="20">
        <v>3140.05016598321</v>
      </c>
      <c r="F4" s="20">
        <v>5606.76321478382</v>
      </c>
      <c r="G4" s="21">
        <v>35.1382937280873</v>
      </c>
      <c r="H4" s="21">
        <v>3.48472983555208</v>
      </c>
      <c r="I4" s="21">
        <v>2.97572435395458</v>
      </c>
      <c r="K4" s="23" t="s">
        <v>15</v>
      </c>
      <c r="L4" s="24">
        <v>23</v>
      </c>
      <c r="M4" s="24">
        <v>144</v>
      </c>
    </row>
    <row r="5" ht="15.95" customHeight="1" spans="1:13">
      <c r="A5" s="15" t="s">
        <v>15</v>
      </c>
      <c r="B5" s="16">
        <v>927</v>
      </c>
      <c r="C5" s="17">
        <v>442</v>
      </c>
      <c r="D5" s="17">
        <v>0</v>
      </c>
      <c r="E5" s="20">
        <v>13256.52</v>
      </c>
      <c r="F5" s="20">
        <v>12962.74</v>
      </c>
      <c r="G5" s="21">
        <v>63.6</v>
      </c>
      <c r="H5" s="21">
        <v>91.13</v>
      </c>
      <c r="I5" s="21">
        <v>0</v>
      </c>
      <c r="K5" s="23" t="s">
        <v>8</v>
      </c>
      <c r="L5" s="24">
        <v>18</v>
      </c>
      <c r="M5" s="24">
        <v>29</v>
      </c>
    </row>
    <row r="6" ht="15.95" customHeight="1" spans="1:13">
      <c r="A6" s="15" t="s">
        <v>7</v>
      </c>
      <c r="B6" s="16">
        <v>657</v>
      </c>
      <c r="C6" s="17">
        <v>84</v>
      </c>
      <c r="D6" s="17">
        <v>14</v>
      </c>
      <c r="E6" s="18">
        <v>5278.27547437849</v>
      </c>
      <c r="F6" s="18">
        <v>3993.65871785029</v>
      </c>
      <c r="G6" s="19">
        <v>49.1628614916286</v>
      </c>
      <c r="H6" s="19">
        <v>14.3100511073254</v>
      </c>
      <c r="I6" s="19">
        <v>2.38500851788756</v>
      </c>
      <c r="K6" s="23" t="s">
        <v>157</v>
      </c>
      <c r="L6" s="24">
        <v>18</v>
      </c>
      <c r="M6" s="24">
        <v>68</v>
      </c>
    </row>
    <row r="7" ht="15.95" customHeight="1" spans="1:13">
      <c r="A7" s="15" t="s">
        <v>156</v>
      </c>
      <c r="B7" s="16">
        <v>448</v>
      </c>
      <c r="C7" s="17">
        <v>-5</v>
      </c>
      <c r="D7" s="17">
        <v>5</v>
      </c>
      <c r="E7" s="20">
        <v>962</v>
      </c>
      <c r="F7" s="20">
        <v>6875</v>
      </c>
      <c r="G7" s="21">
        <v>9.77</v>
      </c>
      <c r="H7" s="21">
        <v>-1.11</v>
      </c>
      <c r="I7" s="21">
        <v>1.11</v>
      </c>
      <c r="K7" s="23" t="s">
        <v>12</v>
      </c>
      <c r="L7" s="24">
        <v>17</v>
      </c>
      <c r="M7" s="24">
        <v>20</v>
      </c>
    </row>
    <row r="8" ht="15.95" customHeight="1" spans="1:13">
      <c r="A8" s="15" t="s">
        <v>13</v>
      </c>
      <c r="B8" s="16">
        <v>446</v>
      </c>
      <c r="C8" s="17">
        <v>38</v>
      </c>
      <c r="D8" s="17">
        <v>119</v>
      </c>
      <c r="E8" s="20">
        <v>8158.11411111111</v>
      </c>
      <c r="F8" s="20">
        <v>4617.80044025157</v>
      </c>
      <c r="G8" s="21">
        <v>20.1793721973094</v>
      </c>
      <c r="H8" s="21">
        <v>7.21062618595825</v>
      </c>
      <c r="I8" s="21">
        <v>22.5806451612903</v>
      </c>
      <c r="K8" s="23" t="s">
        <v>13</v>
      </c>
      <c r="L8" s="24">
        <v>15</v>
      </c>
      <c r="M8" s="24">
        <v>54</v>
      </c>
    </row>
    <row r="9" ht="15.95" customHeight="1" spans="1:13">
      <c r="A9" s="15" t="s">
        <v>157</v>
      </c>
      <c r="B9" s="16">
        <v>406</v>
      </c>
      <c r="C9" s="17">
        <v>5</v>
      </c>
      <c r="D9" s="17">
        <v>16</v>
      </c>
      <c r="E9" s="20">
        <v>9268.87820512821</v>
      </c>
      <c r="F9" s="20">
        <v>4951.86643835617</v>
      </c>
      <c r="G9" s="21">
        <v>19.30693069</v>
      </c>
      <c r="H9" s="21">
        <v>1.199040767</v>
      </c>
      <c r="I9" s="21">
        <v>3.836930456</v>
      </c>
      <c r="K9" s="23" t="s">
        <v>14</v>
      </c>
      <c r="L9" s="24">
        <v>11</v>
      </c>
      <c r="M9" s="24">
        <v>77</v>
      </c>
    </row>
    <row r="10" ht="15.95" customHeight="1" spans="1:13">
      <c r="A10" s="15" t="s">
        <v>6</v>
      </c>
      <c r="B10" s="16">
        <v>240</v>
      </c>
      <c r="C10" s="17">
        <v>20</v>
      </c>
      <c r="D10" s="17">
        <v>22</v>
      </c>
      <c r="E10" s="18">
        <v>5206.40282105263</v>
      </c>
      <c r="F10" s="18">
        <v>4149.39822147651</v>
      </c>
      <c r="G10" s="19">
        <v>67.843137254902</v>
      </c>
      <c r="H10" s="19">
        <v>8.26446280991736</v>
      </c>
      <c r="I10" s="19">
        <v>9.09090909090909</v>
      </c>
      <c r="K10" s="23" t="s">
        <v>16</v>
      </c>
      <c r="L10" s="24">
        <v>8</v>
      </c>
      <c r="M10" s="24">
        <v>45</v>
      </c>
    </row>
    <row r="11" ht="15.95" customHeight="1" spans="1:13">
      <c r="A11" s="15" t="s">
        <v>17</v>
      </c>
      <c r="B11" s="22">
        <v>188</v>
      </c>
      <c r="C11" s="22">
        <v>188</v>
      </c>
      <c r="D11" s="22">
        <v>0</v>
      </c>
      <c r="E11" s="20">
        <v>2771.42819148936</v>
      </c>
      <c r="F11" s="20">
        <v>5789.20555555556</v>
      </c>
      <c r="G11" s="21">
        <v>24.468085106383</v>
      </c>
      <c r="H11" s="21">
        <v>0</v>
      </c>
      <c r="I11" s="21">
        <v>0</v>
      </c>
      <c r="K11" s="23" t="s">
        <v>7</v>
      </c>
      <c r="L11" s="24">
        <v>6</v>
      </c>
      <c r="M11" s="24">
        <v>23</v>
      </c>
    </row>
    <row r="12" ht="15.95" customHeight="1" spans="1:13">
      <c r="A12" s="15" t="s">
        <v>14</v>
      </c>
      <c r="B12" s="16">
        <v>97</v>
      </c>
      <c r="C12" s="17">
        <v>13</v>
      </c>
      <c r="D12" s="17">
        <v>0</v>
      </c>
      <c r="E12" s="20">
        <v>15135</v>
      </c>
      <c r="F12" s="20">
        <v>19868</v>
      </c>
      <c r="G12" s="21">
        <v>34</v>
      </c>
      <c r="H12" s="21">
        <v>15.47</v>
      </c>
      <c r="I12" s="21">
        <v>0</v>
      </c>
      <c r="K12" s="23" t="s">
        <v>155</v>
      </c>
      <c r="L12" s="24">
        <v>2</v>
      </c>
      <c r="M12" s="24">
        <v>20</v>
      </c>
    </row>
    <row r="13" ht="15.95" customHeight="1" spans="11:13">
      <c r="K13" s="23" t="s">
        <v>6</v>
      </c>
      <c r="L13" s="24">
        <v>1</v>
      </c>
      <c r="M13" s="24">
        <v>0</v>
      </c>
    </row>
    <row r="14" ht="15.95" customHeight="1" spans="11:13">
      <c r="K14" s="23" t="s">
        <v>10</v>
      </c>
      <c r="L14" s="24">
        <v>0</v>
      </c>
      <c r="M14" s="24">
        <v>104</v>
      </c>
    </row>
    <row r="15" ht="15.95" customHeight="1" spans="11:13">
      <c r="K15" s="23" t="s">
        <v>17</v>
      </c>
      <c r="L15" s="24">
        <v>0</v>
      </c>
      <c r="M15" s="24">
        <v>0</v>
      </c>
    </row>
  </sheetData>
  <autoFilter ref="K1:M15">
    <extLst/>
  </autoFilter>
  <pageMargins left="0.75" right="0.75" top="1" bottom="1" header="0.509027777777778" footer="0.509027777777778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selection activeCell="M12" sqref="M12"/>
    </sheetView>
  </sheetViews>
  <sheetFormatPr defaultColWidth="8.8" defaultRowHeight="15.6"/>
  <cols>
    <col min="2" max="2" width="14.4" customWidth="1"/>
    <col min="3" max="3" width="10.4" customWidth="1"/>
    <col min="4" max="4" width="12.6" customWidth="1"/>
    <col min="5" max="16" width="9.8" customWidth="1"/>
    <col min="17" max="17" width="7.3" customWidth="1"/>
  </cols>
  <sheetData>
    <row r="1" s="2" customFormat="1" ht="31" customHeight="1" spans="1:17">
      <c r="A1" s="4" t="s">
        <v>158</v>
      </c>
      <c r="B1" s="4"/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5" t="s">
        <v>12</v>
      </c>
      <c r="M1" s="5" t="s">
        <v>13</v>
      </c>
      <c r="N1" s="5" t="s">
        <v>159</v>
      </c>
      <c r="O1" s="5" t="s">
        <v>15</v>
      </c>
      <c r="P1" s="5" t="s">
        <v>16</v>
      </c>
      <c r="Q1" s="11" t="s">
        <v>17</v>
      </c>
    </row>
    <row r="2" ht="33" customHeight="1" spans="1:17">
      <c r="A2" s="6" t="s">
        <v>21</v>
      </c>
      <c r="B2" s="6"/>
      <c r="C2" s="7">
        <v>105844.753493</v>
      </c>
      <c r="D2" s="7">
        <v>6268.152956</v>
      </c>
      <c r="E2" s="7">
        <v>201.315756</v>
      </c>
      <c r="F2" s="7">
        <v>11.814985</v>
      </c>
      <c r="G2" s="7">
        <v>2636.626798</v>
      </c>
      <c r="H2" s="7">
        <v>10311.99725</v>
      </c>
      <c r="I2" s="7">
        <v>12496.740136</v>
      </c>
      <c r="J2" s="7">
        <v>6621.71</v>
      </c>
      <c r="K2" s="7">
        <v>28794.775031</v>
      </c>
      <c r="L2" s="7">
        <v>5493.56701</v>
      </c>
      <c r="M2" s="7">
        <v>9881.844942</v>
      </c>
      <c r="N2" s="7">
        <v>10784.9</v>
      </c>
      <c r="O2" s="7">
        <v>11915.0048</v>
      </c>
      <c r="P2" s="7">
        <v>426.303829</v>
      </c>
      <c r="Q2" s="8">
        <v>0</v>
      </c>
    </row>
    <row r="3" ht="33" customHeight="1" spans="1:17">
      <c r="A3" s="8" t="s">
        <v>44</v>
      </c>
      <c r="B3" s="8"/>
      <c r="C3" s="7">
        <v>100639.225651</v>
      </c>
      <c r="D3" s="7">
        <v>5705.422719</v>
      </c>
      <c r="E3" s="7">
        <v>105.6</v>
      </c>
      <c r="F3" s="7">
        <v>7.0167</v>
      </c>
      <c r="G3" s="7">
        <v>2278.344298</v>
      </c>
      <c r="H3" s="7">
        <v>10060.4</v>
      </c>
      <c r="I3" s="7">
        <v>12183.702</v>
      </c>
      <c r="J3" s="7">
        <v>5526.84</v>
      </c>
      <c r="K3" s="7">
        <v>27618.274562</v>
      </c>
      <c r="L3" s="7">
        <v>5263.1</v>
      </c>
      <c r="M3" s="7">
        <v>9834.325372</v>
      </c>
      <c r="N3" s="7">
        <v>10557.9</v>
      </c>
      <c r="O3" s="7">
        <v>11321.7</v>
      </c>
      <c r="P3" s="7">
        <v>176.6</v>
      </c>
      <c r="Q3" s="8">
        <v>0</v>
      </c>
    </row>
    <row r="4" ht="33" customHeight="1" spans="1:17">
      <c r="A4" s="6" t="s">
        <v>160</v>
      </c>
      <c r="B4" s="6"/>
      <c r="C4" s="7">
        <f>C2-C3</f>
        <v>5205.527842</v>
      </c>
      <c r="D4" s="7">
        <f t="shared" ref="D4:Q4" si="0">D2-D3</f>
        <v>562.730237</v>
      </c>
      <c r="E4" s="7">
        <f t="shared" si="0"/>
        <v>95.715756</v>
      </c>
      <c r="F4" s="7">
        <f t="shared" si="0"/>
        <v>4.798285</v>
      </c>
      <c r="G4" s="7">
        <f t="shared" si="0"/>
        <v>358.2825</v>
      </c>
      <c r="H4" s="7">
        <f t="shared" si="0"/>
        <v>251.597250000001</v>
      </c>
      <c r="I4" s="7">
        <f t="shared" si="0"/>
        <v>313.038136000001</v>
      </c>
      <c r="J4" s="7">
        <f t="shared" si="0"/>
        <v>1094.87</v>
      </c>
      <c r="K4" s="7">
        <f t="shared" si="0"/>
        <v>1176.500469</v>
      </c>
      <c r="L4" s="7">
        <f t="shared" si="0"/>
        <v>230.467009999999</v>
      </c>
      <c r="M4" s="7">
        <f t="shared" si="0"/>
        <v>47.5195700000004</v>
      </c>
      <c r="N4" s="7">
        <f t="shared" si="0"/>
        <v>227</v>
      </c>
      <c r="O4" s="7">
        <f t="shared" si="0"/>
        <v>593.3048</v>
      </c>
      <c r="P4" s="7">
        <f t="shared" si="0"/>
        <v>249.703829</v>
      </c>
      <c r="Q4" s="8">
        <f t="shared" si="0"/>
        <v>0</v>
      </c>
    </row>
    <row r="5" ht="25" customHeight="1" spans="1:17">
      <c r="A5" s="8"/>
      <c r="B5" s="8"/>
      <c r="C5" s="8"/>
      <c r="D5" s="8">
        <v>4</v>
      </c>
      <c r="E5" s="8"/>
      <c r="F5" s="8"/>
      <c r="G5" s="8">
        <v>5</v>
      </c>
      <c r="H5" s="8"/>
      <c r="I5" s="8"/>
      <c r="J5" s="8">
        <v>2</v>
      </c>
      <c r="K5" s="8">
        <v>1</v>
      </c>
      <c r="L5" s="8"/>
      <c r="M5" s="8"/>
      <c r="N5" s="8"/>
      <c r="O5" s="8">
        <v>3</v>
      </c>
      <c r="P5" s="8"/>
      <c r="Q5" s="8"/>
    </row>
    <row r="8" spans="2:4">
      <c r="B8" t="s">
        <v>161</v>
      </c>
      <c r="C8" t="s">
        <v>162</v>
      </c>
      <c r="D8" t="s">
        <v>163</v>
      </c>
    </row>
    <row r="9" s="3" customFormat="1" spans="1:4">
      <c r="A9" s="3" t="s">
        <v>60</v>
      </c>
      <c r="B9" s="9">
        <v>45958.689415</v>
      </c>
      <c r="C9" s="9">
        <v>45723.6291</v>
      </c>
      <c r="D9" s="9">
        <f>B9-C9</f>
        <v>235.060314999995</v>
      </c>
    </row>
    <row r="10" spans="1:4">
      <c r="A10" t="s">
        <v>164</v>
      </c>
      <c r="B10" s="10">
        <v>14284.09</v>
      </c>
      <c r="C10" s="10">
        <v>14098.338687</v>
      </c>
      <c r="D10" s="10">
        <f t="shared" ref="D10:D17" si="1">B10-C10</f>
        <v>185.751312999997</v>
      </c>
    </row>
    <row r="11" spans="1:4">
      <c r="A11" t="s">
        <v>62</v>
      </c>
      <c r="B11" s="10">
        <v>8775.361</v>
      </c>
      <c r="C11" s="10">
        <v>8618.971674</v>
      </c>
      <c r="D11" s="10">
        <f t="shared" si="1"/>
        <v>156.389326000002</v>
      </c>
    </row>
    <row r="12" spans="1:4">
      <c r="A12" t="s">
        <v>63</v>
      </c>
      <c r="B12" s="10">
        <v>3588.71</v>
      </c>
      <c r="C12" s="10">
        <v>3588.711047</v>
      </c>
      <c r="D12" s="10">
        <f t="shared" si="1"/>
        <v>-0.0010470000006535</v>
      </c>
    </row>
    <row r="13" s="3" customFormat="1" spans="1:4">
      <c r="A13" s="3" t="s">
        <v>165</v>
      </c>
      <c r="B13" s="9">
        <v>11964.1305093019</v>
      </c>
      <c r="C13" s="9">
        <v>11659.882467</v>
      </c>
      <c r="D13" s="9">
        <f t="shared" si="1"/>
        <v>304.248042301902</v>
      </c>
    </row>
    <row r="14" spans="1:4">
      <c r="A14" t="s">
        <v>65</v>
      </c>
      <c r="B14" s="10">
        <v>2908.27</v>
      </c>
      <c r="C14" s="10">
        <v>2820.82621</v>
      </c>
      <c r="D14" s="10">
        <f t="shared" si="1"/>
        <v>87.4437899999998</v>
      </c>
    </row>
    <row r="15" spans="1:4">
      <c r="A15" t="s">
        <v>66</v>
      </c>
      <c r="B15" s="10">
        <v>747.76</v>
      </c>
      <c r="C15" s="10">
        <v>668.153996</v>
      </c>
      <c r="D15" s="10">
        <f t="shared" si="1"/>
        <v>79.606004</v>
      </c>
    </row>
    <row r="16" s="3" customFormat="1" spans="1:4">
      <c r="A16" s="3" t="s">
        <v>67</v>
      </c>
      <c r="B16" s="9">
        <v>3444.9166</v>
      </c>
      <c r="C16" s="9">
        <v>3137.586889</v>
      </c>
      <c r="D16" s="9">
        <f t="shared" si="1"/>
        <v>307.329711</v>
      </c>
    </row>
    <row r="17" spans="1:4">
      <c r="A17" t="s">
        <v>43</v>
      </c>
      <c r="B17" s="10">
        <v>91671.9275243019</v>
      </c>
      <c r="C17">
        <f>SUM(C9:C16)</f>
        <v>90316.10007</v>
      </c>
      <c r="D17" s="10">
        <f t="shared" si="1"/>
        <v>1355.82745430189</v>
      </c>
    </row>
  </sheetData>
  <mergeCells count="3">
    <mergeCell ref="A1:B1"/>
    <mergeCell ref="A2:B2"/>
    <mergeCell ref="A4:B4"/>
  </mergeCells>
  <pageMargins left="0.75" right="0.75" top="1" bottom="1" header="0.509027777777778" footer="0.509027777777778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L4:L6"/>
  <sheetViews>
    <sheetView workbookViewId="0">
      <selection activeCell="L19" sqref="L19"/>
    </sheetView>
  </sheetViews>
  <sheetFormatPr defaultColWidth="8.8" defaultRowHeight="15.6" outlineLevelRow="5"/>
  <cols>
    <col min="13" max="13" width="12.9" customWidth="1"/>
  </cols>
  <sheetData>
    <row r="4" spans="12:12">
      <c r="L4" s="1"/>
    </row>
    <row r="6" spans="12:12">
      <c r="L6" s="2"/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2018年1-5月寿险报表</vt:lpstr>
      <vt:lpstr>2018年1-5月财险数据表</vt:lpstr>
      <vt:lpstr>比较</vt:lpstr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灰太狼de笑</cp:lastModifiedBy>
  <cp:revision>1</cp:revision>
  <dcterms:created xsi:type="dcterms:W3CDTF">2008-10-23T01:43:00Z</dcterms:created>
  <cp:lastPrinted>2016-07-18T08:24:00Z</cp:lastPrinted>
  <dcterms:modified xsi:type="dcterms:W3CDTF">2018-06-21T08:01:51Z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