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 activeTab="1"/>
  </bookViews>
  <sheets>
    <sheet name="2018年1-4月寿险报表" sheetId="1" r:id="rId1"/>
    <sheet name="2018年1-4月财险数据表" sheetId="2" r:id="rId2"/>
    <sheet name="比较" sheetId="3" r:id="rId3"/>
    <sheet name="Sheet2" sheetId="4" r:id="rId4"/>
    <sheet name="Sheet1" sheetId="5" r:id="rId5"/>
    <sheet name="Sheet3" sheetId="6" r:id="rId6"/>
  </sheets>
  <definedNames>
    <definedName name="_xlnm._FilterDatabase" localSheetId="3" hidden="1">Sheet2!$K$1:$M$15</definedName>
    <definedName name="_xlnm.Print_Area" localSheetId="2">比较!$A$2:$L$25</definedName>
    <definedName name="_xlnm.Print_Titles" localSheetId="1">'2018年1-4月财险数据表'!#REF!</definedName>
    <definedName name="_xlnm.Print_Titles" localSheetId="0">'2018年1-4月寿险报表'!$1:$3</definedName>
    <definedName name="_xlnm.Print_Titles" localSheetId="2">比较!$A:B</definedName>
    <definedName name="_xlnm.Print_Area" localSheetId="4">Sheet1!$K$10</definedName>
  </definedNames>
  <calcPr calcId="144525" concurrentCalc="0"/>
</workbook>
</file>

<file path=xl/sharedStrings.xml><?xml version="1.0" encoding="utf-8"?>
<sst xmlns="http://schemas.openxmlformats.org/spreadsheetml/2006/main" count="167">
  <si>
    <r>
      <rPr>
        <b/>
        <sz val="14"/>
        <rFont val="宋体"/>
        <charset val="134"/>
      </rPr>
      <t>广元市保险行业协会</t>
    </r>
    <r>
      <rPr>
        <b/>
        <sz val="14"/>
        <rFont val="Times New Roman"/>
        <charset val="134"/>
      </rPr>
      <t>2018</t>
    </r>
    <r>
      <rPr>
        <b/>
        <sz val="14"/>
        <rFont val="宋体"/>
        <charset val="134"/>
      </rPr>
      <t>年</t>
    </r>
    <r>
      <rPr>
        <b/>
        <sz val="14"/>
        <color rgb="FF000000"/>
        <rFont val="Times New Roman"/>
        <charset val="134"/>
      </rPr>
      <t>1-4</t>
    </r>
    <r>
      <rPr>
        <b/>
        <sz val="14"/>
        <rFont val="宋体"/>
        <charset val="134"/>
      </rPr>
      <t>月寿险数据统计表</t>
    </r>
  </si>
  <si>
    <r>
      <rPr>
        <sz val="11"/>
        <rFont val="Times New Roman"/>
        <charset val="0"/>
      </rPr>
      <t xml:space="preserve">                                                                                                                                  </t>
    </r>
    <r>
      <rPr>
        <sz val="11"/>
        <rFont val="宋体"/>
        <charset val="134"/>
      </rPr>
      <t>单位：万元</t>
    </r>
    <r>
      <rPr>
        <sz val="11"/>
        <rFont val="Times New Roman"/>
        <charset val="0"/>
      </rPr>
      <t xml:space="preserve"> / </t>
    </r>
    <r>
      <rPr>
        <sz val="11"/>
        <rFont val="宋体"/>
        <charset val="134"/>
      </rPr>
      <t>％</t>
    </r>
  </si>
  <si>
    <r>
      <rPr>
        <b/>
        <sz val="11"/>
        <color indexed="8"/>
        <rFont val="宋体"/>
        <charset val="134"/>
      </rPr>
      <t>项</t>
    </r>
    <r>
      <rPr>
        <b/>
        <sz val="11"/>
        <color indexed="8"/>
        <rFont val="Times New Roman"/>
        <charset val="0"/>
      </rPr>
      <t xml:space="preserve">       </t>
    </r>
    <r>
      <rPr>
        <b/>
        <sz val="11"/>
        <color indexed="8"/>
        <rFont val="宋体"/>
        <charset val="134"/>
      </rPr>
      <t>目</t>
    </r>
  </si>
  <si>
    <t>总计</t>
  </si>
  <si>
    <t>中国人寿</t>
  </si>
  <si>
    <t>太保寿险</t>
  </si>
  <si>
    <t>平安人寿</t>
  </si>
  <si>
    <t>新华人寿</t>
  </si>
  <si>
    <t>泰康人寿</t>
  </si>
  <si>
    <t>人保寿</t>
  </si>
  <si>
    <t>中邮人寿</t>
  </si>
  <si>
    <t>生命人寿</t>
  </si>
  <si>
    <t>太平人寿</t>
  </si>
  <si>
    <t>阳光人寿</t>
  </si>
  <si>
    <t>恒大人寿</t>
  </si>
  <si>
    <t>华夏人寿</t>
  </si>
  <si>
    <t>农银人寿</t>
  </si>
  <si>
    <t>华泰人寿</t>
  </si>
  <si>
    <t>全部业务收入</t>
  </si>
  <si>
    <t>同比%</t>
  </si>
  <si>
    <t>市场份额</t>
  </si>
  <si>
    <t>新单保费</t>
  </si>
  <si>
    <t>个人业务  收入</t>
  </si>
  <si>
    <t>保费小计</t>
  </si>
  <si>
    <t>－</t>
  </si>
  <si>
    <t>普通寿险</t>
  </si>
  <si>
    <t>分红</t>
  </si>
  <si>
    <t>投连险</t>
  </si>
  <si>
    <t>万能险</t>
  </si>
  <si>
    <t>长期健康险</t>
  </si>
  <si>
    <t>短期健康险</t>
  </si>
  <si>
    <t>长期意外险</t>
  </si>
  <si>
    <t>短期意外险</t>
  </si>
  <si>
    <t>其中新单保费</t>
  </si>
  <si>
    <t>10年期及以上期交新单保费</t>
  </si>
  <si>
    <t>月末持证人力(人）</t>
  </si>
  <si>
    <t>人均保费（元）</t>
  </si>
  <si>
    <t>∕</t>
  </si>
  <si>
    <t>-</t>
  </si>
  <si>
    <t>件均保费（元）</t>
  </si>
  <si>
    <t>活动率（%）</t>
  </si>
  <si>
    <t>团体业务收入</t>
  </si>
  <si>
    <t>传统寿险</t>
  </si>
  <si>
    <t>企业年金</t>
  </si>
  <si>
    <t>银行、邮政代理业务</t>
  </si>
  <si>
    <t>合计</t>
  </si>
  <si>
    <t>新单趸交保费</t>
  </si>
  <si>
    <t>电销渠道</t>
  </si>
  <si>
    <t>代理渠道、经纪公司</t>
  </si>
  <si>
    <t>网销渠道</t>
  </si>
  <si>
    <t>赔款、给付合计</t>
  </si>
  <si>
    <t>金额</t>
  </si>
  <si>
    <t>件数</t>
  </si>
  <si>
    <t>短期险赔款</t>
  </si>
  <si>
    <t>死伤医疗给付</t>
  </si>
  <si>
    <t>满期给付</t>
  </si>
  <si>
    <t>年金给付</t>
  </si>
  <si>
    <t>退保</t>
  </si>
  <si>
    <t>2018年1-4月全市保费收入206565.74万元，同比增长0.11%，全市赔（给）付支出共计44141.32万元，同比下降19.35%。</t>
  </si>
  <si>
    <r>
      <rPr>
        <b/>
        <sz val="16"/>
        <rFont val="Times New Roman"/>
        <charset val="0"/>
      </rPr>
      <t xml:space="preserve">       </t>
    </r>
    <r>
      <rPr>
        <b/>
        <sz val="16"/>
        <rFont val="宋体"/>
        <charset val="0"/>
      </rPr>
      <t>广元市保险行业协会</t>
    </r>
    <r>
      <rPr>
        <b/>
        <sz val="16"/>
        <rFont val="Times New Roman"/>
        <charset val="0"/>
      </rPr>
      <t xml:space="preserve"> 2018</t>
    </r>
    <r>
      <rPr>
        <b/>
        <sz val="16"/>
        <rFont val="宋体"/>
        <charset val="0"/>
      </rPr>
      <t>年</t>
    </r>
    <r>
      <rPr>
        <b/>
        <sz val="16"/>
        <rFont val="Times New Roman"/>
        <charset val="0"/>
      </rPr>
      <t>1-4</t>
    </r>
    <r>
      <rPr>
        <b/>
        <sz val="16"/>
        <rFont val="宋体"/>
        <charset val="0"/>
      </rPr>
      <t>月财险数据统表</t>
    </r>
  </si>
  <si>
    <r>
      <rPr>
        <sz val="10.5"/>
        <rFont val="宋体"/>
        <charset val="134"/>
      </rPr>
      <t>单位：万元</t>
    </r>
    <r>
      <rPr>
        <sz val="10.5"/>
        <rFont val="Times New Roman"/>
        <charset val="0"/>
      </rPr>
      <t xml:space="preserve"> / </t>
    </r>
    <r>
      <rPr>
        <sz val="10.5"/>
        <rFont val="宋体"/>
        <charset val="134"/>
      </rPr>
      <t>件</t>
    </r>
  </si>
  <si>
    <t>项目</t>
  </si>
  <si>
    <t>人保财险</t>
  </si>
  <si>
    <t>太平洋财险</t>
  </si>
  <si>
    <t>中华联合</t>
  </si>
  <si>
    <t>大地财险</t>
  </si>
  <si>
    <t>平安产险</t>
  </si>
  <si>
    <t>锦泰财险</t>
  </si>
  <si>
    <t>中航安盟</t>
  </si>
  <si>
    <t>国寿财险</t>
  </si>
  <si>
    <t>全部业务</t>
  </si>
  <si>
    <t>保额（百万元）</t>
  </si>
  <si>
    <t>保费收入</t>
  </si>
  <si>
    <t>企业财产保险</t>
  </si>
  <si>
    <t>承保数量(户)</t>
  </si>
  <si>
    <t/>
  </si>
  <si>
    <t>机动车辆保险</t>
  </si>
  <si>
    <t>小计</t>
  </si>
  <si>
    <t>承保数量(辆)</t>
  </si>
  <si>
    <t>其中电、网销业务（含交强险、商业险）</t>
  </si>
  <si>
    <t>车险（不含摩托车、拖拉机）</t>
  </si>
  <si>
    <t>摩托车</t>
  </si>
  <si>
    <t>拖拉机</t>
  </si>
  <si>
    <t>家庭财产保险</t>
  </si>
  <si>
    <t>工程保险</t>
  </si>
  <si>
    <t>货物运输保险</t>
  </si>
  <si>
    <t>信用保险</t>
  </si>
  <si>
    <t>责任保险</t>
  </si>
  <si>
    <t>意外伤害保险</t>
  </si>
  <si>
    <t>健康保险</t>
  </si>
  <si>
    <t>农险保费</t>
  </si>
  <si>
    <t>其中：政策性农业保险</t>
  </si>
  <si>
    <t>其他财产保险</t>
  </si>
  <si>
    <r>
      <rPr>
        <b/>
        <sz val="10.5"/>
        <rFont val="Times New Roman"/>
        <charset val="0"/>
      </rPr>
      <t xml:space="preserve">     </t>
    </r>
    <r>
      <rPr>
        <b/>
        <sz val="14"/>
        <rFont val="Times New Roman"/>
        <charset val="0"/>
      </rPr>
      <t xml:space="preserve">  </t>
    </r>
    <r>
      <rPr>
        <b/>
        <sz val="14"/>
        <rFont val="宋体"/>
        <charset val="0"/>
      </rPr>
      <t>广元市保险行业协会</t>
    </r>
    <r>
      <rPr>
        <b/>
        <sz val="14"/>
        <rFont val="Times New Roman"/>
        <charset val="0"/>
      </rPr>
      <t xml:space="preserve"> 2018</t>
    </r>
    <r>
      <rPr>
        <b/>
        <sz val="14"/>
        <rFont val="宋体"/>
        <charset val="0"/>
      </rPr>
      <t>年</t>
    </r>
    <r>
      <rPr>
        <b/>
        <sz val="14"/>
        <rFont val="Times New Roman"/>
        <charset val="0"/>
      </rPr>
      <t>1-4</t>
    </r>
    <r>
      <rPr>
        <b/>
        <sz val="14"/>
        <rFont val="宋体"/>
        <charset val="0"/>
      </rPr>
      <t>月财险数据统表</t>
    </r>
    <r>
      <rPr>
        <b/>
        <sz val="14"/>
        <rFont val="Times New Roman"/>
        <charset val="0"/>
      </rPr>
      <t>(</t>
    </r>
    <r>
      <rPr>
        <b/>
        <sz val="14"/>
        <rFont val="宋体"/>
        <charset val="0"/>
      </rPr>
      <t>二</t>
    </r>
    <r>
      <rPr>
        <b/>
        <sz val="14"/>
        <rFont val="Times New Roman"/>
        <charset val="0"/>
      </rPr>
      <t>)</t>
    </r>
  </si>
  <si>
    <r>
      <rPr>
        <sz val="10.5"/>
        <rFont val="宋体"/>
        <charset val="134"/>
      </rPr>
      <t xml:space="preserve">                                                    </t>
    </r>
    <r>
      <rPr>
        <sz val="10.5"/>
        <rFont val="宋体"/>
        <charset val="134"/>
      </rPr>
      <t>单位：万元</t>
    </r>
    <r>
      <rPr>
        <sz val="10.5"/>
        <rFont val="Times New Roman"/>
        <charset val="0"/>
      </rPr>
      <t xml:space="preserve"> / </t>
    </r>
    <r>
      <rPr>
        <sz val="10.5"/>
        <rFont val="宋体"/>
        <charset val="134"/>
      </rPr>
      <t>件</t>
    </r>
  </si>
  <si>
    <r>
      <rPr>
        <b/>
        <sz val="10.5"/>
        <color indexed="8"/>
        <rFont val="宋体"/>
        <charset val="134"/>
      </rPr>
      <t>项</t>
    </r>
    <r>
      <rPr>
        <b/>
        <sz val="10.5"/>
        <color indexed="8"/>
        <rFont val="Times New Roman"/>
        <charset val="0"/>
      </rPr>
      <t xml:space="preserve">  </t>
    </r>
    <r>
      <rPr>
        <b/>
        <sz val="10.5"/>
        <color indexed="8"/>
        <rFont val="宋体"/>
        <charset val="134"/>
      </rPr>
      <t>目</t>
    </r>
  </si>
  <si>
    <r>
      <rPr>
        <b/>
        <sz val="10.5"/>
        <color indexed="8"/>
        <rFont val="宋体"/>
        <charset val="134"/>
      </rPr>
      <t>总</t>
    </r>
    <r>
      <rPr>
        <b/>
        <sz val="10.5"/>
        <color indexed="8"/>
        <rFont val="Times New Roman"/>
        <charset val="0"/>
      </rPr>
      <t xml:space="preserve">   </t>
    </r>
    <r>
      <rPr>
        <b/>
        <sz val="10.5"/>
        <color indexed="8"/>
        <rFont val="宋体"/>
        <charset val="134"/>
      </rPr>
      <t>计</t>
    </r>
  </si>
  <si>
    <t>全部业务合计</t>
  </si>
  <si>
    <t>赔款金额</t>
  </si>
  <si>
    <t>赔款件数</t>
  </si>
  <si>
    <r>
      <rPr>
        <sz val="10"/>
        <color indexed="8"/>
        <rFont val="宋体"/>
        <charset val="134"/>
      </rPr>
      <t>赔付率</t>
    </r>
    <r>
      <rPr>
        <sz val="10"/>
        <color indexed="8"/>
        <rFont val="Times New Roman"/>
        <charset val="0"/>
      </rPr>
      <t>%</t>
    </r>
  </si>
  <si>
    <t>未决赔款金额</t>
  </si>
  <si>
    <t>未决赔款件数</t>
  </si>
  <si>
    <t>赔付率%</t>
  </si>
  <si>
    <t>车险(不含摩托车、拖拉机)</t>
  </si>
  <si>
    <t>农业保险</t>
  </si>
  <si>
    <t>政策性农业保险</t>
  </si>
  <si>
    <t>意外保险</t>
  </si>
  <si>
    <t>其它财产保险</t>
  </si>
  <si>
    <t>同比（%）</t>
  </si>
  <si>
    <t>2018年1-2月</t>
  </si>
  <si>
    <t>2017年1-2月</t>
  </si>
  <si>
    <t>2018年1-3月</t>
  </si>
  <si>
    <t>2017年1-3月</t>
  </si>
  <si>
    <t>2018年1-4月</t>
  </si>
  <si>
    <t>2017年1-4月</t>
  </si>
  <si>
    <t>2018年1-5月</t>
  </si>
  <si>
    <t>2017年1-5月</t>
  </si>
  <si>
    <t>2018年1-6月</t>
  </si>
  <si>
    <t>2017年1-6月</t>
  </si>
  <si>
    <t>2018年1-7月</t>
  </si>
  <si>
    <t>2017年1-7月</t>
  </si>
  <si>
    <t>2018年1-8月</t>
  </si>
  <si>
    <t>2017年1-8月</t>
  </si>
  <si>
    <t>2018年1-9月</t>
  </si>
  <si>
    <t>2017年1-9月</t>
  </si>
  <si>
    <t>2018年1-10月</t>
  </si>
  <si>
    <t>2017年1-10月</t>
  </si>
  <si>
    <t>2018年1-11月</t>
  </si>
  <si>
    <t>2017年1-11月</t>
  </si>
  <si>
    <t>2018年1-12月</t>
  </si>
  <si>
    <t>2017年1-12月</t>
  </si>
  <si>
    <t>财险</t>
  </si>
  <si>
    <t>寿险</t>
  </si>
  <si>
    <t>赔款支出</t>
  </si>
  <si>
    <t>寿险持证人力</t>
  </si>
  <si>
    <t>寿险个险保费收入</t>
  </si>
  <si>
    <t>团险保费收入</t>
  </si>
  <si>
    <t>银邮保费收入</t>
  </si>
  <si>
    <t>寿险满期给付</t>
  </si>
  <si>
    <t>退保金</t>
  </si>
  <si>
    <t>企财险</t>
  </si>
  <si>
    <t>机动车辆全部业务（全部）</t>
  </si>
  <si>
    <t>其中：电、网销业务（含交强险、商业险）</t>
  </si>
  <si>
    <t>承保数量</t>
  </si>
  <si>
    <t>数量</t>
  </si>
  <si>
    <t>家财险</t>
  </si>
  <si>
    <t>公司</t>
  </si>
  <si>
    <t>月末持证人力（人）</t>
  </si>
  <si>
    <t>当月新增人力（人）</t>
  </si>
  <si>
    <t>当月脱落人力（人）</t>
  </si>
  <si>
    <t>活动率%</t>
  </si>
  <si>
    <t>增员率%</t>
  </si>
  <si>
    <t>脱落率%</t>
  </si>
  <si>
    <t>月末人力情况</t>
  </si>
  <si>
    <t>签约银保网点数</t>
  </si>
  <si>
    <t>太平洋寿险</t>
  </si>
  <si>
    <t>人保寿险</t>
  </si>
  <si>
    <t>富德生命</t>
  </si>
  <si>
    <r>
      <rPr>
        <b/>
        <sz val="10"/>
        <color indexed="8"/>
        <rFont val="宋体"/>
        <charset val="134"/>
      </rPr>
      <t>项</t>
    </r>
    <r>
      <rPr>
        <b/>
        <sz val="10"/>
        <color indexed="8"/>
        <rFont val="Times New Roman"/>
        <charset val="0"/>
      </rPr>
      <t xml:space="preserve">       </t>
    </r>
    <r>
      <rPr>
        <b/>
        <sz val="10"/>
        <color indexed="8"/>
        <rFont val="宋体"/>
        <charset val="134"/>
      </rPr>
      <t>目</t>
    </r>
  </si>
  <si>
    <t>中新大东方</t>
  </si>
  <si>
    <t>新单期交保费</t>
  </si>
  <si>
    <t>自报数据</t>
  </si>
  <si>
    <t>省协会</t>
  </si>
  <si>
    <t>自报－省协会</t>
  </si>
  <si>
    <t>太保财险</t>
  </si>
  <si>
    <t>平安财险</t>
  </si>
</sst>
</file>

<file path=xl/styles.xml><?xml version="1.0" encoding="utf-8"?>
<styleSheet xmlns="http://schemas.openxmlformats.org/spreadsheetml/2006/main">
  <numFmts count="11">
    <numFmt numFmtId="176" formatCode="0.0_ "/>
    <numFmt numFmtId="42" formatCode="_ &quot;￥&quot;* #,##0_ ;_ &quot;￥&quot;* \-#,##0_ ;_ &quot;￥&quot;* &quot;-&quot;_ ;_ @_ "/>
    <numFmt numFmtId="177" formatCode="_ * #,##0.00_ ;_ * \-#,##0.00_ ;_ * &quot;-&quot;??.00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0_ "/>
    <numFmt numFmtId="179" formatCode="_ * #,##0_ ;_ * \-#,##0_ ;_ * &quot;-&quot;??_ ;_ @_ "/>
    <numFmt numFmtId="180" formatCode="0_);[Red]\(0\)"/>
    <numFmt numFmtId="181" formatCode="0.00_ "/>
    <numFmt numFmtId="182" formatCode="0.00_ ;[Red]\-0.00\ "/>
  </numFmts>
  <fonts count="57"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2"/>
      <color rgb="FF3521F5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0B17B5"/>
      <name val="宋体"/>
      <charset val="134"/>
    </font>
    <font>
      <sz val="10"/>
      <color rgb="FF0B17B5"/>
      <name val="宋体"/>
      <charset val="134"/>
    </font>
    <font>
      <sz val="12"/>
      <color indexed="12"/>
      <name val="宋体"/>
      <charset val="134"/>
    </font>
    <font>
      <sz val="10"/>
      <color indexed="12"/>
      <name val="宋体"/>
      <charset val="134"/>
    </font>
    <font>
      <b/>
      <sz val="10"/>
      <color indexed="12"/>
      <name val="宋体"/>
      <charset val="134"/>
    </font>
    <font>
      <sz val="10"/>
      <color rgb="FF3521F5"/>
      <name val="宋体"/>
      <charset val="134"/>
    </font>
    <font>
      <sz val="10"/>
      <color indexed="10"/>
      <name val="宋体"/>
      <charset val="134"/>
    </font>
    <font>
      <b/>
      <sz val="16"/>
      <name val="Times New Roman"/>
      <charset val="0"/>
    </font>
    <font>
      <sz val="10.5"/>
      <name val="宋体"/>
      <charset val="134"/>
    </font>
    <font>
      <sz val="10.5"/>
      <color indexed="8"/>
      <name val="宋体"/>
      <charset val="134"/>
    </font>
    <font>
      <sz val="10"/>
      <color indexed="8"/>
      <name val="宋体"/>
      <charset val="134"/>
    </font>
    <font>
      <b/>
      <sz val="10.5"/>
      <name val="Times New Roman"/>
      <charset val="0"/>
    </font>
    <font>
      <b/>
      <sz val="10.5"/>
      <color indexed="8"/>
      <name val="宋体"/>
      <charset val="134"/>
    </font>
    <font>
      <b/>
      <sz val="14"/>
      <name val="宋体"/>
      <charset val="134"/>
    </font>
    <font>
      <sz val="11"/>
      <name val="Times New Roman"/>
      <charset val="0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0"/>
      <color indexed="8"/>
      <name val="Times New Roman"/>
      <charset val="0"/>
    </font>
    <font>
      <b/>
      <sz val="16"/>
      <name val="宋体"/>
      <charset val="0"/>
    </font>
    <font>
      <sz val="10.5"/>
      <name val="Times New Roman"/>
      <charset val="0"/>
    </font>
    <font>
      <b/>
      <sz val="14"/>
      <name val="Times New Roman"/>
      <charset val="0"/>
    </font>
    <font>
      <b/>
      <sz val="14"/>
      <name val="宋体"/>
      <charset val="0"/>
    </font>
    <font>
      <b/>
      <sz val="10.5"/>
      <color indexed="8"/>
      <name val="Times New Roman"/>
      <charset val="0"/>
    </font>
    <font>
      <sz val="10"/>
      <color indexed="8"/>
      <name val="Times New Roman"/>
      <charset val="0"/>
    </font>
    <font>
      <b/>
      <sz val="14"/>
      <name val="Times New Roman"/>
      <charset val="134"/>
    </font>
    <font>
      <b/>
      <sz val="14"/>
      <color rgb="FF000000"/>
      <name val="Times New Roman"/>
      <charset val="134"/>
    </font>
    <font>
      <sz val="11"/>
      <name val="宋体"/>
      <charset val="134"/>
    </font>
    <font>
      <b/>
      <sz val="11"/>
      <color indexed="8"/>
      <name val="Times New Roman"/>
      <charset val="0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1" fillId="13" borderId="18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26" fillId="12" borderId="17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7" fillId="23" borderId="21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36" fillId="22" borderId="20" applyNumberFormat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0" fillId="0" borderId="0"/>
    <xf numFmtId="0" fontId="27" fillId="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20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81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81" fontId="3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0" fontId="6" fillId="0" borderId="1" xfId="0" applyFont="1" applyBorder="1" applyAlignment="1">
      <alignment vertical="center"/>
    </xf>
    <xf numFmtId="180" fontId="7" fillId="2" borderId="1" xfId="51" applyNumberFormat="1" applyFont="1" applyFill="1" applyBorder="1" applyAlignment="1">
      <alignment horizontal="center" vertical="center" wrapText="1"/>
    </xf>
    <xf numFmtId="181" fontId="7" fillId="2" borderId="1" xfId="51" applyNumberFormat="1" applyFont="1" applyFill="1" applyBorder="1" applyAlignment="1">
      <alignment horizontal="center" vertical="center" wrapText="1"/>
    </xf>
    <xf numFmtId="43" fontId="7" fillId="2" borderId="1" xfId="51" applyNumberFormat="1" applyFont="1" applyFill="1" applyBorder="1" applyAlignment="1">
      <alignment horizontal="center" vertical="center" wrapText="1"/>
    </xf>
    <xf numFmtId="43" fontId="8" fillId="2" borderId="2" xfId="51" applyNumberFormat="1" applyFont="1" applyFill="1" applyBorder="1" applyAlignment="1">
      <alignment horizontal="center" vertical="center" wrapText="1"/>
    </xf>
    <xf numFmtId="180" fontId="9" fillId="2" borderId="3" xfId="51" applyNumberFormat="1" applyFont="1" applyFill="1" applyBorder="1" applyAlignment="1">
      <alignment vertical="center"/>
    </xf>
    <xf numFmtId="179" fontId="9" fillId="2" borderId="3" xfId="51" applyNumberFormat="1" applyFont="1" applyFill="1" applyBorder="1" applyAlignment="1">
      <alignment vertical="center"/>
    </xf>
    <xf numFmtId="177" fontId="9" fillId="2" borderId="1" xfId="51" applyNumberFormat="1" applyFont="1" applyFill="1" applyBorder="1" applyAlignment="1">
      <alignment vertical="center" wrapText="1"/>
    </xf>
    <xf numFmtId="43" fontId="9" fillId="2" borderId="1" xfId="51" applyNumberFormat="1" applyFont="1" applyFill="1" applyBorder="1" applyAlignment="1">
      <alignment vertical="center" wrapText="1"/>
    </xf>
    <xf numFmtId="177" fontId="9" fillId="2" borderId="3" xfId="51" applyNumberFormat="1" applyFont="1" applyFill="1" applyBorder="1" applyAlignment="1">
      <alignment vertical="center" wrapText="1"/>
    </xf>
    <xf numFmtId="43" fontId="9" fillId="2" borderId="3" xfId="51" applyNumberFormat="1" applyFont="1" applyFill="1" applyBorder="1" applyAlignment="1">
      <alignment vertical="center" wrapText="1"/>
    </xf>
    <xf numFmtId="179" fontId="9" fillId="2" borderId="3" xfId="51" applyNumberFormat="1" applyFont="1" applyFill="1" applyBorder="1" applyAlignment="1">
      <alignment vertical="center" wrapText="1"/>
    </xf>
    <xf numFmtId="43" fontId="8" fillId="2" borderId="1" xfId="51" applyNumberFormat="1" applyFont="1" applyFill="1" applyBorder="1" applyAlignment="1">
      <alignment horizontal="center" vertical="center" wrapText="1"/>
    </xf>
    <xf numFmtId="180" fontId="9" fillId="2" borderId="1" xfId="5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57" fontId="12" fillId="0" borderId="1" xfId="0" applyNumberFormat="1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81" fontId="11" fillId="0" borderId="1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181" fontId="11" fillId="3" borderId="1" xfId="0" applyNumberFormat="1" applyFont="1" applyFill="1" applyBorder="1" applyAlignment="1">
      <alignment horizontal="center" vertical="center"/>
    </xf>
    <xf numFmtId="181" fontId="5" fillId="3" borderId="1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181" fontId="11" fillId="4" borderId="1" xfId="0" applyNumberFormat="1" applyFont="1" applyFill="1" applyBorder="1" applyAlignment="1">
      <alignment horizontal="center" vertical="center"/>
    </xf>
    <xf numFmtId="181" fontId="5" fillId="4" borderId="1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178" fontId="5" fillId="0" borderId="1" xfId="0" applyNumberFormat="1" applyFont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181" fontId="11" fillId="5" borderId="1" xfId="0" applyNumberFormat="1" applyFont="1" applyFill="1" applyBorder="1" applyAlignment="1">
      <alignment horizontal="center" vertical="center"/>
    </xf>
    <xf numFmtId="181" fontId="5" fillId="5" borderId="1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181" fontId="11" fillId="6" borderId="1" xfId="0" applyNumberFormat="1" applyFont="1" applyFill="1" applyBorder="1" applyAlignment="1">
      <alignment horizontal="center" vertical="center"/>
    </xf>
    <xf numFmtId="181" fontId="5" fillId="6" borderId="1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178" fontId="11" fillId="6" borderId="1" xfId="0" applyNumberFormat="1" applyFont="1" applyFill="1" applyBorder="1" applyAlignment="1">
      <alignment horizontal="center" vertical="center"/>
    </xf>
    <xf numFmtId="178" fontId="5" fillId="6" borderId="1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11" fillId="4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81" fontId="13" fillId="0" borderId="1" xfId="0" applyNumberFormat="1" applyFont="1" applyBorder="1" applyAlignment="1">
      <alignment horizontal="center" vertical="center"/>
    </xf>
    <xf numFmtId="181" fontId="13" fillId="5" borderId="1" xfId="0" applyNumberFormat="1" applyFont="1" applyFill="1" applyBorder="1" applyAlignment="1">
      <alignment horizontal="center" vertical="center"/>
    </xf>
    <xf numFmtId="181" fontId="13" fillId="6" borderId="1" xfId="0" applyNumberFormat="1" applyFont="1" applyFill="1" applyBorder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182" fontId="5" fillId="0" borderId="1" xfId="0" applyNumberFormat="1" applyFont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182" fontId="14" fillId="0" borderId="1" xfId="0" applyNumberFormat="1" applyFont="1" applyFill="1" applyBorder="1" applyAlignment="1">
      <alignment horizontal="center" vertical="center"/>
    </xf>
    <xf numFmtId="182" fontId="5" fillId="3" borderId="1" xfId="0" applyNumberFormat="1" applyFont="1" applyFill="1" applyBorder="1" applyAlignment="1">
      <alignment horizontal="center" vertical="center"/>
    </xf>
    <xf numFmtId="43" fontId="11" fillId="3" borderId="1" xfId="0" applyNumberFormat="1" applyFont="1" applyFill="1" applyBorder="1" applyAlignment="1">
      <alignment horizontal="center" vertical="center"/>
    </xf>
    <xf numFmtId="182" fontId="14" fillId="3" borderId="1" xfId="0" applyNumberFormat="1" applyFont="1" applyFill="1" applyBorder="1" applyAlignment="1">
      <alignment horizontal="center" vertical="center"/>
    </xf>
    <xf numFmtId="43" fontId="5" fillId="5" borderId="1" xfId="0" applyNumberFormat="1" applyFont="1" applyFill="1" applyBorder="1" applyAlignment="1">
      <alignment horizontal="center" vertical="center"/>
    </xf>
    <xf numFmtId="43" fontId="11" fillId="6" borderId="1" xfId="0" applyNumberFormat="1" applyFont="1" applyFill="1" applyBorder="1" applyAlignment="1">
      <alignment horizontal="center" vertical="center"/>
    </xf>
    <xf numFmtId="179" fontId="11" fillId="6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43" fontId="13" fillId="5" borderId="1" xfId="0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1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81" fontId="17" fillId="0" borderId="1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81" fontId="17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78" fontId="17" fillId="0" borderId="8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81" fontId="17" fillId="0" borderId="3" xfId="0" applyNumberFormat="1" applyFont="1" applyFill="1" applyBorder="1" applyAlignment="1">
      <alignment horizontal="center" vertical="center"/>
    </xf>
    <xf numFmtId="178" fontId="17" fillId="0" borderId="3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181" fontId="20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81" fontId="18" fillId="2" borderId="1" xfId="0" applyNumberFormat="1" applyFont="1" applyFill="1" applyBorder="1" applyAlignment="1">
      <alignment horizontal="center" vertical="center"/>
    </xf>
    <xf numFmtId="181" fontId="18" fillId="2" borderId="1" xfId="0" applyNumberFormat="1" applyFont="1" applyFill="1" applyBorder="1" applyAlignment="1">
      <alignment horizontal="center" vertical="center" wrapText="1"/>
    </xf>
    <xf numFmtId="181" fontId="18" fillId="2" borderId="6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181" fontId="18" fillId="2" borderId="6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181" fontId="18" fillId="2" borderId="8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3" fontId="25" fillId="0" borderId="1" xfId="51" applyNumberFormat="1" applyFont="1" applyFill="1" applyBorder="1" applyAlignment="1">
      <alignment horizontal="center" vertical="center" wrapText="1"/>
    </xf>
    <xf numFmtId="181" fontId="18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 wrapText="1"/>
    </xf>
    <xf numFmtId="181" fontId="18" fillId="0" borderId="1" xfId="0" applyNumberFormat="1" applyFont="1" applyFill="1" applyBorder="1" applyAlignment="1">
      <alignment horizontal="center" vertical="center" wrapText="1"/>
    </xf>
    <xf numFmtId="178" fontId="18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8" fontId="18" fillId="2" borderId="1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81" fontId="5" fillId="0" borderId="1" xfId="0" applyNumberFormat="1" applyFont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left" vertical="center" wrapText="1"/>
    </xf>
    <xf numFmtId="181" fontId="4" fillId="2" borderId="4" xfId="0" applyNumberFormat="1" applyFont="1" applyFill="1" applyBorder="1" applyAlignment="1">
      <alignment horizontal="center" vertical="center"/>
    </xf>
    <xf numFmtId="181" fontId="18" fillId="2" borderId="4" xfId="0" applyNumberFormat="1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 wrapText="1"/>
    </xf>
    <xf numFmtId="176" fontId="18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?鹎%U龡&amp;H?_x0008_e_x0005_9_x0006__x0007__x0001__x0001_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0,0&#13;&#10;NA&#13;&#10;" xfId="48"/>
    <cellStyle name="40% - 强调文字颜色 6" xfId="49" builtinId="51"/>
    <cellStyle name="60% - 强调文字颜色 6" xfId="50" builtinId="52"/>
    <cellStyle name="0,0_x000d_&#10;NA_x000d_&#10;" xfId="51"/>
    <cellStyle name="常规 2" xfId="52"/>
    <cellStyle name="常规_协会平安产险月报1" xfId="53"/>
  </cellStyles>
  <tableStyles count="0" defaultTableStyle="TableStyleMedium9"/>
  <colors>
    <mruColors>
      <color rgb="00FDE9D9"/>
      <color rgb="00CCFFCC"/>
      <color rgb="00DCE6F1"/>
      <color rgb="000B17B5"/>
      <color rgb="000000FF"/>
      <color rgb="00EBF1DE"/>
      <color rgb="00FFFFFF"/>
      <color rgb="00000000"/>
      <color rgb="003521F5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Q72"/>
  <sheetViews>
    <sheetView workbookViewId="0">
      <pane xSplit="3" ySplit="4" topLeftCell="D5" activePane="bottomRight" state="frozen"/>
      <selection/>
      <selection pane="topRight"/>
      <selection pane="bottomLeft"/>
      <selection pane="bottomRight" activeCell="D65" sqref="D65"/>
    </sheetView>
  </sheetViews>
  <sheetFormatPr defaultColWidth="9" defaultRowHeight="15.6"/>
  <cols>
    <col min="1" max="1" width="4.625" style="31" customWidth="1"/>
    <col min="2" max="2" width="9.25" style="31" customWidth="1"/>
    <col min="3" max="3" width="10.5" customWidth="1"/>
    <col min="4" max="9" width="10.25" style="33" customWidth="1"/>
    <col min="10" max="10" width="9" style="33" customWidth="1"/>
    <col min="11" max="11" width="9.25" style="33" customWidth="1"/>
    <col min="12" max="13" width="9.875" style="33" customWidth="1"/>
    <col min="14" max="14" width="9.75" style="33" customWidth="1"/>
    <col min="15" max="15" width="9.875" style="33" customWidth="1"/>
    <col min="16" max="16" width="8.25" style="33" customWidth="1"/>
    <col min="17" max="17" width="9.125" style="33" customWidth="1"/>
  </cols>
  <sheetData>
    <row r="1" ht="27.75" customHeight="1" spans="1:17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/>
      <c r="O1"/>
      <c r="P1"/>
      <c r="Q1"/>
    </row>
    <row r="2" ht="14.25" customHeight="1" spans="1:17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/>
      <c r="M2"/>
      <c r="N2"/>
      <c r="O2"/>
      <c r="P2"/>
      <c r="Q2"/>
    </row>
    <row r="3" s="2" customFormat="1" ht="19.9" customHeight="1" spans="1:17">
      <c r="A3" s="169" t="s">
        <v>2</v>
      </c>
      <c r="B3" s="169"/>
      <c r="C3" s="170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196" t="s">
        <v>15</v>
      </c>
      <c r="P3" s="5" t="s">
        <v>16</v>
      </c>
      <c r="Q3" s="11" t="s">
        <v>17</v>
      </c>
    </row>
    <row r="4" ht="19.9" customHeight="1" spans="1:17">
      <c r="A4" s="171" t="s">
        <v>18</v>
      </c>
      <c r="B4" s="171" t="s">
        <v>3</v>
      </c>
      <c r="C4" s="172">
        <f>SUM(D4:Q4)</f>
        <v>174533.011959</v>
      </c>
      <c r="D4" s="173">
        <v>38138.873152</v>
      </c>
      <c r="E4" s="173">
        <v>28995.334393</v>
      </c>
      <c r="F4" s="173">
        <v>4325.59</v>
      </c>
      <c r="G4" s="173">
        <v>7657.704519</v>
      </c>
      <c r="H4" s="173">
        <v>17634.671593</v>
      </c>
      <c r="I4" s="173">
        <v>12029.45469</v>
      </c>
      <c r="J4" s="173">
        <v>3561.98</v>
      </c>
      <c r="K4" s="173">
        <v>5493.567462</v>
      </c>
      <c r="L4" s="173">
        <v>786.933883</v>
      </c>
      <c r="M4" s="173">
        <v>2059.462931</v>
      </c>
      <c r="N4" s="173">
        <v>8109.44665699999</v>
      </c>
      <c r="O4" s="197">
        <v>42474.158762</v>
      </c>
      <c r="P4" s="173">
        <v>3118.3</v>
      </c>
      <c r="Q4" s="173">
        <v>147.533917</v>
      </c>
    </row>
    <row r="5" ht="19.9" customHeight="1" spans="1:17">
      <c r="A5" s="171"/>
      <c r="B5" s="171" t="s">
        <v>19</v>
      </c>
      <c r="C5" s="172">
        <v>0.687050518334489</v>
      </c>
      <c r="D5" s="174">
        <v>-10.81</v>
      </c>
      <c r="E5" s="173">
        <v>9.58900880355753</v>
      </c>
      <c r="F5" s="173">
        <v>19.6249405413777</v>
      </c>
      <c r="G5" s="173">
        <v>17.2135336079452</v>
      </c>
      <c r="H5" s="173">
        <v>-32.169124</v>
      </c>
      <c r="I5" s="173">
        <v>-3.70600028139918</v>
      </c>
      <c r="J5" s="173">
        <v>-37.73</v>
      </c>
      <c r="K5" s="173">
        <v>-34.7034954195664</v>
      </c>
      <c r="L5" s="173">
        <v>-87.6188629820319</v>
      </c>
      <c r="M5" s="173">
        <v>-2.33551874066886</v>
      </c>
      <c r="N5" s="173">
        <v>-18.0304880036069</v>
      </c>
      <c r="O5" s="197">
        <v>121.379861231901</v>
      </c>
      <c r="P5" s="173">
        <v>-15.83</v>
      </c>
      <c r="Q5" s="173">
        <v>46.9000857310952</v>
      </c>
    </row>
    <row r="6" ht="19.9" customHeight="1" spans="1:17">
      <c r="A6" s="171"/>
      <c r="B6" s="171" t="s">
        <v>20</v>
      </c>
      <c r="C6" s="172">
        <v>2.49</v>
      </c>
      <c r="D6" s="174">
        <v>21.8519538074317</v>
      </c>
      <c r="E6" s="173">
        <v>16.6130946045963</v>
      </c>
      <c r="F6" s="173">
        <v>2.47837927704825</v>
      </c>
      <c r="G6" s="173">
        <v>4.38753931594264</v>
      </c>
      <c r="H6" s="173">
        <v>10.1039175311675</v>
      </c>
      <c r="I6" s="173">
        <v>6.89236640964282</v>
      </c>
      <c r="J6" s="173">
        <v>2.04086319259577</v>
      </c>
      <c r="K6" s="173">
        <v>3.1475807357811</v>
      </c>
      <c r="L6" s="173">
        <v>0.450879678387067</v>
      </c>
      <c r="M6" s="173">
        <v>1.17998475353407</v>
      </c>
      <c r="N6" s="173">
        <v>4.646368366636</v>
      </c>
      <c r="O6" s="197">
        <v>24.3358882570466</v>
      </c>
      <c r="P6" s="173">
        <v>1.78665340441872</v>
      </c>
      <c r="Q6" s="47">
        <v>0.0845306657715032</v>
      </c>
    </row>
    <row r="7" ht="19.9" customHeight="1" spans="1:17">
      <c r="A7" s="171"/>
      <c r="B7" s="175" t="s">
        <v>21</v>
      </c>
      <c r="C7" s="176">
        <f>SUM(D7:Q7)</f>
        <v>91572.208733</v>
      </c>
      <c r="D7" s="174">
        <v>13635.338457</v>
      </c>
      <c r="E7" s="174">
        <v>6028.465671</v>
      </c>
      <c r="F7" s="174">
        <v>1427.486796</v>
      </c>
      <c r="G7" s="174">
        <v>1843.72882</v>
      </c>
      <c r="H7" s="174">
        <v>4764.563677</v>
      </c>
      <c r="I7" s="174">
        <v>9007.23982</v>
      </c>
      <c r="J7" s="174">
        <v>2901.91</v>
      </c>
      <c r="K7" s="174">
        <v>2645.547698</v>
      </c>
      <c r="L7" s="174">
        <v>32.651578</v>
      </c>
      <c r="M7" s="174">
        <v>1624.246069</v>
      </c>
      <c r="N7" s="174">
        <v>7346.358775</v>
      </c>
      <c r="O7" s="174">
        <v>37802.505523</v>
      </c>
      <c r="P7" s="174">
        <v>2416.14</v>
      </c>
      <c r="Q7" s="173">
        <v>96.025849</v>
      </c>
    </row>
    <row r="8" ht="19.9" customHeight="1" spans="1:17">
      <c r="A8" s="177"/>
      <c r="B8" s="171" t="s">
        <v>19</v>
      </c>
      <c r="C8" s="172">
        <v>-20.2554448587842</v>
      </c>
      <c r="D8" s="174">
        <v>-41.67</v>
      </c>
      <c r="E8" s="47">
        <v>-28.929829615764</v>
      </c>
      <c r="F8" s="47">
        <v>0.439075714755988</v>
      </c>
      <c r="G8" s="47">
        <v>-12.3763971953079</v>
      </c>
      <c r="H8" s="47">
        <v>-71.828916</v>
      </c>
      <c r="I8" s="47">
        <v>-20.4073616497399</v>
      </c>
      <c r="J8" s="47">
        <v>-45.35</v>
      </c>
      <c r="K8" s="47">
        <v>-60.2587935375931</v>
      </c>
      <c r="L8" s="47">
        <v>-99.4528400383789</v>
      </c>
      <c r="M8" s="47">
        <v>-8.1814273269626</v>
      </c>
      <c r="N8" s="47">
        <v>-24.6298481347142</v>
      </c>
      <c r="O8" s="47">
        <v>106.084690274039</v>
      </c>
      <c r="P8" s="189">
        <v>-27.3</v>
      </c>
      <c r="Q8" s="47">
        <v>-4.38669468457752</v>
      </c>
    </row>
    <row r="9" ht="19.9" customHeight="1" spans="1:17">
      <c r="A9" s="171" t="s">
        <v>22</v>
      </c>
      <c r="B9" s="178" t="s">
        <v>23</v>
      </c>
      <c r="C9" s="172">
        <f>SUM(D9:Q9)</f>
        <v>99748.378444</v>
      </c>
      <c r="D9" s="174">
        <v>36976.453152</v>
      </c>
      <c r="E9" s="179">
        <v>27676.181256</v>
      </c>
      <c r="F9" s="178">
        <v>3575.71</v>
      </c>
      <c r="G9" s="179">
        <v>6607.314335</v>
      </c>
      <c r="H9" s="179">
        <v>15872.184838</v>
      </c>
      <c r="I9" s="179">
        <v>2642.172303</v>
      </c>
      <c r="J9" s="178">
        <v>0</v>
      </c>
      <c r="K9" s="179">
        <v>1643.440627</v>
      </c>
      <c r="L9" s="179">
        <v>0</v>
      </c>
      <c r="M9" s="179">
        <v>709.663063</v>
      </c>
      <c r="N9" s="179">
        <v>335.446657</v>
      </c>
      <c r="O9" s="179">
        <v>3580.857924</v>
      </c>
      <c r="P9" s="179">
        <v>0</v>
      </c>
      <c r="Q9" s="179">
        <v>128.954289</v>
      </c>
    </row>
    <row r="10" ht="19.9" customHeight="1" spans="1:17">
      <c r="A10" s="171"/>
      <c r="B10" s="171" t="s">
        <v>19</v>
      </c>
      <c r="C10" s="172">
        <v>11.5829749158014</v>
      </c>
      <c r="D10" s="174">
        <v>6.4650183642738</v>
      </c>
      <c r="E10" s="173">
        <v>11.3951006831247</v>
      </c>
      <c r="F10" s="173">
        <v>17.2513862428311</v>
      </c>
      <c r="G10" s="173">
        <v>18.1905281688359</v>
      </c>
      <c r="H10" s="173">
        <v>18.550946</v>
      </c>
      <c r="I10" s="173">
        <v>-10.8506127033176</v>
      </c>
      <c r="J10" s="171">
        <v>0</v>
      </c>
      <c r="K10" s="173">
        <v>20.0445729805602</v>
      </c>
      <c r="L10" s="173">
        <v>-100</v>
      </c>
      <c r="M10" s="173">
        <v>35.683934321382</v>
      </c>
      <c r="N10" s="173">
        <v>25.1912098794654</v>
      </c>
      <c r="O10" s="173">
        <v>38.2236038915465</v>
      </c>
      <c r="P10" s="189" t="s">
        <v>24</v>
      </c>
      <c r="Q10" s="173">
        <v>30.1840071313628</v>
      </c>
    </row>
    <row r="11" ht="19.9" customHeight="1" spans="1:17">
      <c r="A11" s="171"/>
      <c r="B11" s="171" t="s">
        <v>20</v>
      </c>
      <c r="C11" s="172">
        <v>2.71</v>
      </c>
      <c r="D11" s="174">
        <v>37.0697285798576</v>
      </c>
      <c r="E11" s="173">
        <v>27.7459961632737</v>
      </c>
      <c r="F11" s="173">
        <v>3.58472995328686</v>
      </c>
      <c r="G11" s="173">
        <v>6.62398170082477</v>
      </c>
      <c r="H11" s="173">
        <v>15.9122234221691</v>
      </c>
      <c r="I11" s="173">
        <v>2.64883734875284</v>
      </c>
      <c r="J11" s="171">
        <v>0</v>
      </c>
      <c r="K11" s="173">
        <v>1.64758630930792</v>
      </c>
      <c r="L11" s="189">
        <v>0</v>
      </c>
      <c r="M11" s="173">
        <v>0.711453232694318</v>
      </c>
      <c r="N11" s="173">
        <v>0.336292842282467</v>
      </c>
      <c r="O11" s="173">
        <v>3.58989086324881</v>
      </c>
      <c r="P11" s="173">
        <v>0</v>
      </c>
      <c r="Q11" s="173">
        <v>0.12927958430161</v>
      </c>
    </row>
    <row r="12" ht="19.9" customHeight="1" spans="1:17">
      <c r="A12" s="171"/>
      <c r="B12" s="171" t="s">
        <v>25</v>
      </c>
      <c r="C12" s="172">
        <f>SUM(D12:Q12)</f>
        <v>30514.683892</v>
      </c>
      <c r="D12" s="174">
        <v>17906.691024</v>
      </c>
      <c r="E12" s="173">
        <v>6126.446451</v>
      </c>
      <c r="F12" s="173">
        <v>451.44</v>
      </c>
      <c r="G12" s="173">
        <v>469.015574</v>
      </c>
      <c r="H12" s="173">
        <v>2052.574138</v>
      </c>
      <c r="I12" s="173">
        <v>555.668868</v>
      </c>
      <c r="J12" s="171">
        <v>0</v>
      </c>
      <c r="K12" s="173">
        <v>248.2538</v>
      </c>
      <c r="L12" s="189">
        <v>0</v>
      </c>
      <c r="M12" s="173">
        <v>107.446475</v>
      </c>
      <c r="N12" s="173">
        <v>37.993978</v>
      </c>
      <c r="O12" s="173">
        <v>2546.785967</v>
      </c>
      <c r="P12" s="173">
        <v>0</v>
      </c>
      <c r="Q12" s="173">
        <v>12.367617</v>
      </c>
    </row>
    <row r="13" ht="19.9" customHeight="1" spans="1:17">
      <c r="A13" s="171"/>
      <c r="B13" s="171" t="s">
        <v>26</v>
      </c>
      <c r="C13" s="172">
        <f t="shared" ref="C13:C22" si="0">SUM(D13:Q13)</f>
        <v>50682.256535</v>
      </c>
      <c r="D13" s="174">
        <v>12912.736627</v>
      </c>
      <c r="E13" s="173">
        <v>17809.226565</v>
      </c>
      <c r="F13" s="173">
        <v>2291.23</v>
      </c>
      <c r="G13" s="173">
        <v>3446.70548</v>
      </c>
      <c r="H13" s="173">
        <v>11143.661128</v>
      </c>
      <c r="I13" s="173">
        <v>1635.4962</v>
      </c>
      <c r="J13" s="171">
        <v>0</v>
      </c>
      <c r="K13" s="173">
        <v>863.5508</v>
      </c>
      <c r="L13" s="189">
        <v>0</v>
      </c>
      <c r="M13" s="173">
        <v>303.877297</v>
      </c>
      <c r="N13" s="173">
        <v>205.257048</v>
      </c>
      <c r="O13" s="173">
        <v>0</v>
      </c>
      <c r="P13" s="173">
        <v>0</v>
      </c>
      <c r="Q13" s="173">
        <v>70.51539</v>
      </c>
    </row>
    <row r="14" ht="19.9" customHeight="1" spans="1:17">
      <c r="A14" s="171"/>
      <c r="B14" s="171" t="s">
        <v>27</v>
      </c>
      <c r="C14" s="172">
        <f t="shared" si="0"/>
        <v>0.06</v>
      </c>
      <c r="D14" s="174">
        <v>0</v>
      </c>
      <c r="E14" s="47">
        <v>0</v>
      </c>
      <c r="F14" s="6">
        <v>0.06</v>
      </c>
      <c r="G14" s="47">
        <v>0</v>
      </c>
      <c r="H14" s="47">
        <v>0</v>
      </c>
      <c r="I14" s="47">
        <v>0</v>
      </c>
      <c r="J14" s="171">
        <v>0</v>
      </c>
      <c r="K14" s="173">
        <v>0</v>
      </c>
      <c r="L14" s="189">
        <v>0</v>
      </c>
      <c r="M14" s="173">
        <v>0</v>
      </c>
      <c r="N14" s="189">
        <v>0</v>
      </c>
      <c r="O14" s="189">
        <v>0</v>
      </c>
      <c r="P14" s="189">
        <v>0</v>
      </c>
      <c r="Q14" s="189">
        <v>0</v>
      </c>
    </row>
    <row r="15" ht="19.9" customHeight="1" spans="1:17">
      <c r="A15" s="171"/>
      <c r="B15" s="171" t="s">
        <v>28</v>
      </c>
      <c r="C15" s="172">
        <f t="shared" si="0"/>
        <v>296.170704</v>
      </c>
      <c r="D15" s="174">
        <v>0</v>
      </c>
      <c r="E15" s="47">
        <v>1.364689</v>
      </c>
      <c r="F15" s="47">
        <v>104.08</v>
      </c>
      <c r="G15" s="47">
        <v>0.098512</v>
      </c>
      <c r="H15" s="47">
        <v>151.673587</v>
      </c>
      <c r="I15" s="47">
        <v>22.090789</v>
      </c>
      <c r="J15" s="171">
        <v>0</v>
      </c>
      <c r="K15" s="173">
        <v>0</v>
      </c>
      <c r="L15" s="189">
        <v>0</v>
      </c>
      <c r="M15" s="173">
        <v>16.165082</v>
      </c>
      <c r="N15" s="173">
        <v>0.698045</v>
      </c>
      <c r="O15" s="173">
        <v>0</v>
      </c>
      <c r="P15" s="189">
        <v>0</v>
      </c>
      <c r="Q15" s="173">
        <v>0</v>
      </c>
    </row>
    <row r="16" ht="19.9" customHeight="1" spans="1:17">
      <c r="A16" s="171"/>
      <c r="B16" s="180" t="s">
        <v>29</v>
      </c>
      <c r="C16" s="172">
        <f t="shared" si="0"/>
        <v>12886.976169</v>
      </c>
      <c r="D16" s="174">
        <v>2645.347257</v>
      </c>
      <c r="E16" s="47">
        <v>3349.466296</v>
      </c>
      <c r="F16" s="173">
        <v>631.04</v>
      </c>
      <c r="G16" s="173">
        <v>2511.736224</v>
      </c>
      <c r="H16" s="173">
        <v>1991.828165</v>
      </c>
      <c r="I16" s="173">
        <v>0</v>
      </c>
      <c r="J16" s="173">
        <v>0</v>
      </c>
      <c r="K16" s="173">
        <v>483.0439</v>
      </c>
      <c r="L16" s="189">
        <v>0</v>
      </c>
      <c r="M16" s="173">
        <v>229.3587</v>
      </c>
      <c r="N16" s="173">
        <v>83.366992</v>
      </c>
      <c r="O16" s="173">
        <v>918.617725</v>
      </c>
      <c r="P16" s="189">
        <v>0</v>
      </c>
      <c r="Q16" s="173">
        <v>43.17091</v>
      </c>
    </row>
    <row r="17" ht="19.9" customHeight="1" spans="1:17">
      <c r="A17" s="171"/>
      <c r="B17" s="180" t="s">
        <v>30</v>
      </c>
      <c r="C17" s="172">
        <f t="shared" si="0"/>
        <v>2942.793982</v>
      </c>
      <c r="D17" s="174">
        <v>1518.487928</v>
      </c>
      <c r="E17" s="173">
        <v>189.370686</v>
      </c>
      <c r="F17" s="173">
        <v>0.35</v>
      </c>
      <c r="G17" s="173">
        <v>172.486075</v>
      </c>
      <c r="H17" s="173">
        <v>494.483021</v>
      </c>
      <c r="I17" s="173">
        <v>378.733082</v>
      </c>
      <c r="J17" s="173">
        <v>0</v>
      </c>
      <c r="K17" s="173">
        <v>48.469486</v>
      </c>
      <c r="L17" s="189">
        <v>0</v>
      </c>
      <c r="M17" s="173">
        <v>28.521915</v>
      </c>
      <c r="N17" s="173">
        <v>1.5683</v>
      </c>
      <c r="O17" s="173">
        <v>107.938552</v>
      </c>
      <c r="P17" s="189">
        <v>0</v>
      </c>
      <c r="Q17" s="173">
        <v>2.384937</v>
      </c>
    </row>
    <row r="18" ht="19.9" customHeight="1" spans="1:17">
      <c r="A18" s="171"/>
      <c r="B18" s="180" t="s">
        <v>31</v>
      </c>
      <c r="C18" s="172">
        <f t="shared" si="0"/>
        <v>165.93935</v>
      </c>
      <c r="D18" s="174">
        <v>32.638209</v>
      </c>
      <c r="E18" s="173">
        <v>40.2121979999997</v>
      </c>
      <c r="F18" s="173">
        <v>74.52</v>
      </c>
      <c r="G18" s="173">
        <v>0</v>
      </c>
      <c r="H18" s="173">
        <v>0</v>
      </c>
      <c r="I18" s="173">
        <v>0</v>
      </c>
      <c r="J18" s="173">
        <v>0</v>
      </c>
      <c r="K18" s="173">
        <v>0.112264</v>
      </c>
      <c r="L18" s="189">
        <v>0</v>
      </c>
      <c r="M18" s="173">
        <v>12.676339</v>
      </c>
      <c r="N18" s="173">
        <v>5.28868</v>
      </c>
      <c r="O18" s="173">
        <v>0</v>
      </c>
      <c r="P18" s="189">
        <v>0</v>
      </c>
      <c r="Q18" s="173">
        <v>0.49166</v>
      </c>
    </row>
    <row r="19" ht="19.9" customHeight="1" spans="1:17">
      <c r="A19" s="171"/>
      <c r="B19" s="180" t="s">
        <v>32</v>
      </c>
      <c r="C19" s="172">
        <f t="shared" si="0"/>
        <v>2259.497812</v>
      </c>
      <c r="D19" s="174">
        <v>1960.552107</v>
      </c>
      <c r="E19" s="47">
        <v>160.094371</v>
      </c>
      <c r="F19" s="47">
        <v>22.99</v>
      </c>
      <c r="G19" s="47">
        <v>7.27247</v>
      </c>
      <c r="H19" s="47">
        <v>37.964799</v>
      </c>
      <c r="I19" s="47">
        <v>50.183364</v>
      </c>
      <c r="J19" s="173">
        <v>0</v>
      </c>
      <c r="K19" s="173">
        <v>0.010377</v>
      </c>
      <c r="L19" s="189">
        <v>0</v>
      </c>
      <c r="M19" s="173">
        <v>11.617255</v>
      </c>
      <c r="N19" s="173">
        <v>1.273614</v>
      </c>
      <c r="O19" s="173">
        <v>7.51568</v>
      </c>
      <c r="P19" s="189">
        <v>0</v>
      </c>
      <c r="Q19" s="173">
        <v>0.023775</v>
      </c>
    </row>
    <row r="20" ht="19.9" customHeight="1" spans="1:17">
      <c r="A20" s="171"/>
      <c r="B20" s="181" t="s">
        <v>33</v>
      </c>
      <c r="C20" s="172">
        <f t="shared" si="0"/>
        <v>27570.840803</v>
      </c>
      <c r="D20" s="174">
        <v>12842.074538</v>
      </c>
      <c r="E20" s="173">
        <v>5219.246534</v>
      </c>
      <c r="F20" s="173">
        <v>1190.835584</v>
      </c>
      <c r="G20" s="173">
        <v>1458.036915</v>
      </c>
      <c r="H20" s="173">
        <v>3837.293525</v>
      </c>
      <c r="I20" s="173">
        <v>837.406993</v>
      </c>
      <c r="J20" s="171">
        <v>0</v>
      </c>
      <c r="K20" s="173">
        <v>399.943363</v>
      </c>
      <c r="L20" s="189">
        <v>0</v>
      </c>
      <c r="M20" s="173">
        <v>359.04967</v>
      </c>
      <c r="N20" s="173">
        <v>128.658775</v>
      </c>
      <c r="O20" s="173">
        <v>1220.848685</v>
      </c>
      <c r="P20" s="189">
        <v>0</v>
      </c>
      <c r="Q20" s="173">
        <v>77.446221</v>
      </c>
    </row>
    <row r="21" s="104" customFormat="1" ht="19.9" customHeight="1" spans="1:17">
      <c r="A21" s="182"/>
      <c r="B21" s="183" t="s">
        <v>34</v>
      </c>
      <c r="C21" s="184">
        <f t="shared" si="0"/>
        <v>11069.413336</v>
      </c>
      <c r="D21" s="185">
        <v>2157.515729</v>
      </c>
      <c r="E21" s="186">
        <v>2885.678316</v>
      </c>
      <c r="F21" s="186">
        <v>431.866648</v>
      </c>
      <c r="G21" s="186">
        <v>686.911704</v>
      </c>
      <c r="H21" s="186">
        <v>2767.866887</v>
      </c>
      <c r="I21" s="186">
        <v>275.226745</v>
      </c>
      <c r="J21" s="182">
        <v>0</v>
      </c>
      <c r="K21" s="186">
        <v>277.0715</v>
      </c>
      <c r="L21" s="198">
        <v>0</v>
      </c>
      <c r="M21" s="186">
        <v>340.373674</v>
      </c>
      <c r="N21" s="186">
        <v>9.79</v>
      </c>
      <c r="O21" s="186">
        <v>1163.129263</v>
      </c>
      <c r="P21" s="198">
        <v>0</v>
      </c>
      <c r="Q21" s="186">
        <v>73.98287</v>
      </c>
    </row>
    <row r="22" ht="19.9" customHeight="1" spans="1:17">
      <c r="A22" s="171"/>
      <c r="B22" s="181" t="s">
        <v>35</v>
      </c>
      <c r="C22" s="187">
        <f t="shared" si="0"/>
        <v>11743</v>
      </c>
      <c r="D22" s="6">
        <v>2349</v>
      </c>
      <c r="E22" s="6">
        <v>2290</v>
      </c>
      <c r="F22" s="6">
        <v>313</v>
      </c>
      <c r="G22" s="6">
        <v>766</v>
      </c>
      <c r="H22" s="6">
        <v>2771</v>
      </c>
      <c r="I22" s="6">
        <v>341</v>
      </c>
      <c r="J22" s="171">
        <v>0</v>
      </c>
      <c r="K22" s="171">
        <v>317</v>
      </c>
      <c r="L22" s="171">
        <v>0</v>
      </c>
      <c r="M22" s="171">
        <v>629</v>
      </c>
      <c r="N22" s="171">
        <v>239</v>
      </c>
      <c r="O22" s="171">
        <v>1623</v>
      </c>
      <c r="P22" s="189">
        <v>0</v>
      </c>
      <c r="Q22" s="189">
        <v>105</v>
      </c>
    </row>
    <row r="23" ht="19.9" customHeight="1" spans="1:17">
      <c r="A23" s="171"/>
      <c r="B23" s="181" t="s">
        <v>36</v>
      </c>
      <c r="C23" s="188" t="s">
        <v>37</v>
      </c>
      <c r="D23" s="173">
        <v>986.455146871009</v>
      </c>
      <c r="E23" s="173">
        <v>1483.57316981132</v>
      </c>
      <c r="F23" s="173">
        <v>4373.72661996497</v>
      </c>
      <c r="G23" s="173">
        <v>4758.6061194517</v>
      </c>
      <c r="H23" s="173">
        <v>1119.526794</v>
      </c>
      <c r="I23" s="173">
        <v>2016.95988112927</v>
      </c>
      <c r="J23" s="171">
        <v>0</v>
      </c>
      <c r="K23" s="173">
        <v>8748.375</v>
      </c>
      <c r="L23" s="171" t="s">
        <v>38</v>
      </c>
      <c r="M23" s="173">
        <v>1019.52343402226</v>
      </c>
      <c r="N23" s="173">
        <v>409.79</v>
      </c>
      <c r="O23" s="173">
        <v>1139.7</v>
      </c>
      <c r="P23" s="189">
        <v>0</v>
      </c>
      <c r="Q23" s="173">
        <v>1517.79047619048</v>
      </c>
    </row>
    <row r="24" ht="19.9" customHeight="1" spans="1:17">
      <c r="A24" s="171"/>
      <c r="B24" s="181" t="s">
        <v>39</v>
      </c>
      <c r="C24" s="188" t="s">
        <v>37</v>
      </c>
      <c r="D24" s="173">
        <v>3581.42680061824</v>
      </c>
      <c r="E24" s="173">
        <v>2074.57560321716</v>
      </c>
      <c r="F24" s="173">
        <v>5525.21659292035</v>
      </c>
      <c r="G24" s="173">
        <v>4767.94282210595</v>
      </c>
      <c r="H24" s="173">
        <v>906.623154</v>
      </c>
      <c r="I24" s="173">
        <v>2875.87711864407</v>
      </c>
      <c r="J24" s="171">
        <v>0</v>
      </c>
      <c r="K24" s="173">
        <v>5121</v>
      </c>
      <c r="L24" s="171" t="s">
        <v>38</v>
      </c>
      <c r="M24" s="173">
        <v>3910.24536585366</v>
      </c>
      <c r="N24" s="173">
        <v>4451.85</v>
      </c>
      <c r="O24" s="173">
        <v>6681.4</v>
      </c>
      <c r="P24" s="189">
        <v>0</v>
      </c>
      <c r="Q24" s="173">
        <v>2612.59016393443</v>
      </c>
    </row>
    <row r="25" ht="19.9" customHeight="1" spans="1:17">
      <c r="A25" s="171"/>
      <c r="B25" s="180" t="s">
        <v>40</v>
      </c>
      <c r="C25" s="188" t="s">
        <v>37</v>
      </c>
      <c r="D25" s="173">
        <v>19.1489361702128</v>
      </c>
      <c r="E25" s="173">
        <v>49.1550802139037</v>
      </c>
      <c r="F25" s="173">
        <v>47.1337579617834</v>
      </c>
      <c r="G25" s="173">
        <v>35.1174934725849</v>
      </c>
      <c r="H25" s="173">
        <v>22.238267</v>
      </c>
      <c r="I25" s="173">
        <v>34.4725111441308</v>
      </c>
      <c r="J25" s="171">
        <v>0</v>
      </c>
      <c r="K25" s="173">
        <v>15.1419558359621</v>
      </c>
      <c r="L25" s="171">
        <v>0</v>
      </c>
      <c r="M25" s="173">
        <v>12.5596184419714</v>
      </c>
      <c r="N25" s="173">
        <v>7.5</v>
      </c>
      <c r="O25" s="173">
        <v>18.05</v>
      </c>
      <c r="P25" s="189">
        <v>0</v>
      </c>
      <c r="Q25" s="173">
        <v>25.7142857142857</v>
      </c>
    </row>
    <row r="26" ht="19.9" customHeight="1" spans="1:17">
      <c r="A26" s="171" t="s">
        <v>41</v>
      </c>
      <c r="B26" s="171" t="s">
        <v>23</v>
      </c>
      <c r="C26" s="172">
        <f>SUM(D26:Q26)</f>
        <v>740.814661</v>
      </c>
      <c r="D26" s="173">
        <v>213.193064</v>
      </c>
      <c r="E26" s="173">
        <v>130.949414</v>
      </c>
      <c r="F26" s="171">
        <v>0</v>
      </c>
      <c r="G26" s="173">
        <v>95.093905</v>
      </c>
      <c r="H26" s="189">
        <v>0</v>
      </c>
      <c r="I26" s="173">
        <v>23.307994</v>
      </c>
      <c r="J26" s="171">
        <v>0</v>
      </c>
      <c r="K26" s="173">
        <v>15.414193</v>
      </c>
      <c r="L26" s="173">
        <v>2.45424</v>
      </c>
      <c r="M26" s="173">
        <v>60.300845</v>
      </c>
      <c r="N26" s="171">
        <v>0</v>
      </c>
      <c r="O26" s="173">
        <v>55.904678</v>
      </c>
      <c r="P26" s="171">
        <v>142.48</v>
      </c>
      <c r="Q26" s="173">
        <v>1.716328</v>
      </c>
    </row>
    <row r="27" ht="19.9" customHeight="1" spans="1:17">
      <c r="A27" s="171"/>
      <c r="B27" s="171" t="s">
        <v>19</v>
      </c>
      <c r="C27" s="172">
        <v>-33.7114653417497</v>
      </c>
      <c r="D27" s="173">
        <v>-44.0395770656069</v>
      </c>
      <c r="E27" s="173">
        <v>-22.0005858172366</v>
      </c>
      <c r="F27" s="171">
        <v>0</v>
      </c>
      <c r="G27" s="173">
        <v>0.140208436827849</v>
      </c>
      <c r="H27" s="189">
        <v>0</v>
      </c>
      <c r="I27" s="173">
        <v>-66.9492744542853</v>
      </c>
      <c r="J27" s="171">
        <v>0</v>
      </c>
      <c r="K27" s="173">
        <v>-1.76066344564134</v>
      </c>
      <c r="L27" s="173">
        <v>-14.8402838934796</v>
      </c>
      <c r="M27" s="173">
        <v>1989.70296830696</v>
      </c>
      <c r="N27" s="171">
        <v>0</v>
      </c>
      <c r="O27" s="173">
        <v>-1.10231966415812</v>
      </c>
      <c r="P27" s="173">
        <v>-0.56</v>
      </c>
      <c r="Q27" s="173">
        <v>24.7267037819996</v>
      </c>
    </row>
    <row r="28" ht="19.9" customHeight="1" spans="1:17">
      <c r="A28" s="171"/>
      <c r="B28" s="171" t="s">
        <v>20</v>
      </c>
      <c r="C28" s="172">
        <v>0.42</v>
      </c>
      <c r="D28" s="173">
        <v>28.7781917966119</v>
      </c>
      <c r="E28" s="173">
        <v>17.6764069198139</v>
      </c>
      <c r="F28" s="171">
        <v>0</v>
      </c>
      <c r="G28" s="173">
        <v>12.8363962008576</v>
      </c>
      <c r="H28" s="189">
        <v>0</v>
      </c>
      <c r="I28" s="173">
        <v>3.14626521680029</v>
      </c>
      <c r="J28" s="171">
        <v>0</v>
      </c>
      <c r="K28" s="173">
        <v>2.08070841621748</v>
      </c>
      <c r="L28" s="173">
        <v>0.331289339858246</v>
      </c>
      <c r="M28" s="173">
        <v>8.13980178505133</v>
      </c>
      <c r="N28" s="173">
        <v>0</v>
      </c>
      <c r="O28" s="173">
        <v>7.54637845915957</v>
      </c>
      <c r="P28" s="173">
        <v>19.2328807056371</v>
      </c>
      <c r="Q28" s="173">
        <v>0.231681159992594</v>
      </c>
    </row>
    <row r="29" ht="19.9" customHeight="1" spans="1:17">
      <c r="A29" s="171"/>
      <c r="B29" s="171" t="s">
        <v>42</v>
      </c>
      <c r="C29" s="172">
        <f t="shared" ref="C29:C37" si="1">SUM(D29:Q29)</f>
        <v>97.249109</v>
      </c>
      <c r="D29" s="173">
        <v>79.093484</v>
      </c>
      <c r="E29" s="173">
        <v>5.46324</v>
      </c>
      <c r="F29" s="171">
        <v>0</v>
      </c>
      <c r="G29" s="173">
        <v>13.431401</v>
      </c>
      <c r="H29" s="189">
        <v>0</v>
      </c>
      <c r="I29" s="171">
        <v>0.217</v>
      </c>
      <c r="J29" s="171">
        <v>0</v>
      </c>
      <c r="K29" s="173">
        <v>0.0238</v>
      </c>
      <c r="L29" s="173">
        <v>-0.979816</v>
      </c>
      <c r="M29" s="173">
        <v>0</v>
      </c>
      <c r="N29" s="171">
        <v>0</v>
      </c>
      <c r="O29" s="171">
        <v>0</v>
      </c>
      <c r="P29" s="171">
        <v>0</v>
      </c>
      <c r="Q29" s="171">
        <v>0</v>
      </c>
    </row>
    <row r="30" ht="19.9" customHeight="1" spans="1:17">
      <c r="A30" s="171"/>
      <c r="B30" s="171" t="s">
        <v>26</v>
      </c>
      <c r="C30" s="172">
        <f t="shared" si="1"/>
        <v>22.720723</v>
      </c>
      <c r="D30" s="173">
        <v>20.999413</v>
      </c>
      <c r="E30" s="173">
        <v>0.8306</v>
      </c>
      <c r="F30" s="171">
        <v>0</v>
      </c>
      <c r="G30" s="173">
        <v>0</v>
      </c>
      <c r="H30" s="189">
        <v>0</v>
      </c>
      <c r="I30" s="171">
        <v>0</v>
      </c>
      <c r="J30" s="171">
        <v>0</v>
      </c>
      <c r="K30" s="171">
        <v>0</v>
      </c>
      <c r="L30" s="173">
        <v>0.89071</v>
      </c>
      <c r="M30" s="171">
        <v>0</v>
      </c>
      <c r="N30" s="171">
        <v>0</v>
      </c>
      <c r="O30" s="171">
        <v>0</v>
      </c>
      <c r="P30" s="171">
        <v>0</v>
      </c>
      <c r="Q30" s="171">
        <v>0</v>
      </c>
    </row>
    <row r="31" ht="19.9" customHeight="1" spans="1:17">
      <c r="A31" s="171"/>
      <c r="B31" s="171" t="s">
        <v>29</v>
      </c>
      <c r="C31" s="172">
        <f t="shared" si="1"/>
        <v>16.607134</v>
      </c>
      <c r="D31" s="173">
        <v>12.798096</v>
      </c>
      <c r="E31" s="173">
        <v>0.78195</v>
      </c>
      <c r="F31" s="171">
        <v>0</v>
      </c>
      <c r="G31" s="171">
        <v>0</v>
      </c>
      <c r="H31" s="189">
        <v>0</v>
      </c>
      <c r="I31" s="171">
        <v>0</v>
      </c>
      <c r="J31" s="171">
        <v>0</v>
      </c>
      <c r="K31" s="171">
        <v>0</v>
      </c>
      <c r="L31" s="173">
        <v>2.8834</v>
      </c>
      <c r="M31" s="171">
        <v>0</v>
      </c>
      <c r="N31" s="171">
        <v>0</v>
      </c>
      <c r="O31" s="173">
        <v>0.143688</v>
      </c>
      <c r="P31" s="171">
        <v>0</v>
      </c>
      <c r="Q31" s="171">
        <v>0</v>
      </c>
    </row>
    <row r="32" ht="19.9" customHeight="1" spans="1:17">
      <c r="A32" s="171"/>
      <c r="B32" s="171" t="s">
        <v>30</v>
      </c>
      <c r="C32" s="172">
        <f t="shared" si="1"/>
        <v>156.274316</v>
      </c>
      <c r="D32" s="173">
        <v>49.60739</v>
      </c>
      <c r="E32" s="173">
        <v>27.008107</v>
      </c>
      <c r="F32" s="171">
        <v>0</v>
      </c>
      <c r="G32" s="173">
        <v>19.192719</v>
      </c>
      <c r="H32" s="189">
        <v>0</v>
      </c>
      <c r="I32" s="173">
        <v>14.048536</v>
      </c>
      <c r="J32" s="171">
        <v>0</v>
      </c>
      <c r="K32" s="173">
        <v>2.23692</v>
      </c>
      <c r="L32" s="173">
        <v>-0.01593</v>
      </c>
      <c r="M32" s="173">
        <v>7.142474</v>
      </c>
      <c r="N32" s="173">
        <v>0</v>
      </c>
      <c r="O32" s="173">
        <v>36.9841</v>
      </c>
      <c r="P32" s="173">
        <v>0</v>
      </c>
      <c r="Q32" s="173">
        <v>0.07</v>
      </c>
    </row>
    <row r="33" ht="19.9" customHeight="1" spans="1:17">
      <c r="A33" s="171"/>
      <c r="B33" s="171" t="s">
        <v>31</v>
      </c>
      <c r="C33" s="172">
        <f t="shared" si="1"/>
        <v>0</v>
      </c>
      <c r="D33" s="171">
        <v>0</v>
      </c>
      <c r="E33" s="171">
        <v>0</v>
      </c>
      <c r="F33" s="171">
        <v>0</v>
      </c>
      <c r="G33" s="171">
        <v>0</v>
      </c>
      <c r="H33" s="189">
        <v>0</v>
      </c>
      <c r="I33" s="171">
        <v>0</v>
      </c>
      <c r="J33" s="171">
        <v>0</v>
      </c>
      <c r="K33" s="171">
        <v>0</v>
      </c>
      <c r="L33" s="171">
        <v>0</v>
      </c>
      <c r="M33" s="171">
        <v>0</v>
      </c>
      <c r="N33" s="171">
        <v>0</v>
      </c>
      <c r="O33" s="171">
        <v>0</v>
      </c>
      <c r="P33" s="171">
        <v>0</v>
      </c>
      <c r="Q33" s="171">
        <v>0</v>
      </c>
    </row>
    <row r="34" ht="19.9" customHeight="1" spans="1:17">
      <c r="A34" s="171"/>
      <c r="B34" s="171" t="s">
        <v>32</v>
      </c>
      <c r="C34" s="172">
        <f t="shared" si="1"/>
        <v>447.36055</v>
      </c>
      <c r="D34" s="173">
        <v>50.694681</v>
      </c>
      <c r="E34" s="173">
        <v>96.262688</v>
      </c>
      <c r="F34" s="171">
        <v>0</v>
      </c>
      <c r="G34" s="173">
        <v>62.469785</v>
      </c>
      <c r="H34" s="189">
        <v>0</v>
      </c>
      <c r="I34" s="173">
        <v>9.042458</v>
      </c>
      <c r="J34" s="171">
        <v>0</v>
      </c>
      <c r="K34" s="173">
        <v>13.153473</v>
      </c>
      <c r="L34" s="173">
        <v>-0.324124</v>
      </c>
      <c r="M34" s="173">
        <v>53.158371</v>
      </c>
      <c r="N34" s="173">
        <v>0</v>
      </c>
      <c r="O34" s="173">
        <v>18.77689</v>
      </c>
      <c r="P34" s="173">
        <v>142.48</v>
      </c>
      <c r="Q34" s="173">
        <v>1.646328</v>
      </c>
    </row>
    <row r="35" ht="19.9" customHeight="1" spans="1:17">
      <c r="A35" s="171"/>
      <c r="B35" s="171" t="s">
        <v>43</v>
      </c>
      <c r="C35" s="172">
        <f t="shared" si="1"/>
        <v>0</v>
      </c>
      <c r="D35" s="171">
        <v>0</v>
      </c>
      <c r="E35" s="173">
        <v>0</v>
      </c>
      <c r="F35" s="171">
        <v>0</v>
      </c>
      <c r="G35" s="171">
        <v>0</v>
      </c>
      <c r="H35" s="189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</row>
    <row r="36" ht="19.9" customHeight="1" spans="1:17">
      <c r="A36" s="171"/>
      <c r="B36" s="180" t="s">
        <v>33</v>
      </c>
      <c r="C36" s="172">
        <f t="shared" si="1"/>
        <v>623.597769</v>
      </c>
      <c r="D36" s="173">
        <v>108.194429</v>
      </c>
      <c r="E36" s="173">
        <v>124.746263</v>
      </c>
      <c r="F36" s="171">
        <v>0</v>
      </c>
      <c r="G36" s="173">
        <v>95.093905</v>
      </c>
      <c r="H36" s="189">
        <v>0</v>
      </c>
      <c r="I36" s="173">
        <v>18.361994</v>
      </c>
      <c r="J36" s="171">
        <v>0</v>
      </c>
      <c r="K36" s="173">
        <v>15.414193</v>
      </c>
      <c r="L36" s="173">
        <v>1.385134</v>
      </c>
      <c r="M36" s="173">
        <v>60.300845</v>
      </c>
      <c r="N36" s="171">
        <v>0</v>
      </c>
      <c r="O36" s="173">
        <v>55.904678</v>
      </c>
      <c r="P36" s="173">
        <v>142.48</v>
      </c>
      <c r="Q36" s="173">
        <v>1.716328</v>
      </c>
    </row>
    <row r="37" ht="19.9" customHeight="1" spans="1:17">
      <c r="A37" s="171" t="s">
        <v>44</v>
      </c>
      <c r="B37" s="171" t="s">
        <v>45</v>
      </c>
      <c r="C37" s="172">
        <f t="shared" si="1"/>
        <v>72568.603056</v>
      </c>
      <c r="D37" s="173">
        <v>949.226936</v>
      </c>
      <c r="E37" s="173">
        <v>459.907775</v>
      </c>
      <c r="F37" s="173">
        <v>31.37</v>
      </c>
      <c r="G37" s="173">
        <v>955.296279</v>
      </c>
      <c r="H37" s="173">
        <v>1746.115464</v>
      </c>
      <c r="I37" s="173">
        <v>9363.974393</v>
      </c>
      <c r="J37" s="173">
        <v>3561.98</v>
      </c>
      <c r="K37" s="173">
        <v>3832.575142</v>
      </c>
      <c r="L37" s="173">
        <v>776.775924</v>
      </c>
      <c r="M37" s="173">
        <v>1287.301683</v>
      </c>
      <c r="N37" s="173">
        <v>7774</v>
      </c>
      <c r="O37" s="173">
        <v>38837.39616</v>
      </c>
      <c r="P37" s="173">
        <v>2975.82</v>
      </c>
      <c r="Q37" s="173">
        <v>16.8633</v>
      </c>
    </row>
    <row r="38" ht="19.9" customHeight="1" spans="1:17">
      <c r="A38" s="171"/>
      <c r="B38" s="171" t="s">
        <v>19</v>
      </c>
      <c r="C38" s="172">
        <v>-11.115290677353</v>
      </c>
      <c r="D38" s="173">
        <v>-87.5891771355084</v>
      </c>
      <c r="E38" s="173">
        <v>-43.5436539400816</v>
      </c>
      <c r="F38" s="173">
        <v>-61.7951528437462</v>
      </c>
      <c r="G38" s="173">
        <v>12.6834286025125</v>
      </c>
      <c r="H38" s="173">
        <v>-86.111713</v>
      </c>
      <c r="I38" s="173">
        <v>-0.995644098389753</v>
      </c>
      <c r="J38" s="173">
        <v>-37.73</v>
      </c>
      <c r="K38" s="173">
        <v>-45.454725365354</v>
      </c>
      <c r="L38" s="173">
        <v>-87.7628147312204</v>
      </c>
      <c r="M38" s="173">
        <v>-18.5634772679933</v>
      </c>
      <c r="N38" s="173">
        <v>-19.2336862227671</v>
      </c>
      <c r="O38" s="186">
        <v>134.823917173914</v>
      </c>
      <c r="P38" s="173">
        <v>-11.98</v>
      </c>
      <c r="Q38" s="189">
        <v>0</v>
      </c>
    </row>
    <row r="39" ht="19.9" customHeight="1" spans="1:17">
      <c r="A39" s="171"/>
      <c r="B39" s="171" t="s">
        <v>20</v>
      </c>
      <c r="C39" s="172">
        <v>2.49</v>
      </c>
      <c r="D39" s="173">
        <v>1.30804080005164</v>
      </c>
      <c r="E39" s="173">
        <v>0.633755860843975</v>
      </c>
      <c r="F39" s="173">
        <v>0.043228061005656</v>
      </c>
      <c r="G39" s="173">
        <v>1.31640439359541</v>
      </c>
      <c r="H39" s="173">
        <v>2.40615829775936</v>
      </c>
      <c r="I39" s="173">
        <v>12.9036167139306</v>
      </c>
      <c r="J39" s="173">
        <v>4.9084312636572</v>
      </c>
      <c r="K39" s="173">
        <v>5.28131310319211</v>
      </c>
      <c r="L39" s="173">
        <v>1.07040220052269</v>
      </c>
      <c r="M39" s="173">
        <v>1.77390996765724</v>
      </c>
      <c r="N39" s="173">
        <v>10.712621812495</v>
      </c>
      <c r="O39" s="173">
        <v>53.5181807620436</v>
      </c>
      <c r="P39" s="173">
        <v>4.10069902779251</v>
      </c>
      <c r="Q39" s="173">
        <v>0.0232377354528747</v>
      </c>
    </row>
    <row r="40" ht="19.9" customHeight="1" spans="1:17">
      <c r="A40" s="171"/>
      <c r="B40" s="171" t="s">
        <v>21</v>
      </c>
      <c r="C40" s="172">
        <f t="shared" ref="C40:C42" si="2">SUM(D40:Q40)</f>
        <v>62458.891284</v>
      </c>
      <c r="D40" s="173">
        <v>685.06949</v>
      </c>
      <c r="E40" s="173">
        <v>1.301089</v>
      </c>
      <c r="F40" s="173">
        <v>7.089417</v>
      </c>
      <c r="G40" s="173">
        <v>290.598</v>
      </c>
      <c r="H40" s="173">
        <v>922.562859</v>
      </c>
      <c r="I40" s="173">
        <v>8151.470833</v>
      </c>
      <c r="J40" s="173">
        <v>2901.91</v>
      </c>
      <c r="K40" s="173">
        <v>2230.190142</v>
      </c>
      <c r="L40" s="173">
        <v>30.25878</v>
      </c>
      <c r="M40" s="173">
        <v>1204.465214</v>
      </c>
      <c r="N40" s="173">
        <v>7217.7</v>
      </c>
      <c r="O40" s="173">
        <v>36525.75216</v>
      </c>
      <c r="P40" s="173">
        <v>2273.66</v>
      </c>
      <c r="Q40" s="173">
        <v>16.8633</v>
      </c>
    </row>
    <row r="41" ht="19.9" customHeight="1" spans="1:17">
      <c r="A41" s="171"/>
      <c r="B41" s="171" t="s">
        <v>46</v>
      </c>
      <c r="C41" s="172">
        <f t="shared" si="2"/>
        <v>54422.451763</v>
      </c>
      <c r="D41" s="173">
        <v>289.752528</v>
      </c>
      <c r="E41" s="173">
        <v>0</v>
      </c>
      <c r="F41" s="173">
        <v>2.202448</v>
      </c>
      <c r="G41" s="173">
        <v>0</v>
      </c>
      <c r="H41" s="173">
        <v>598.95774</v>
      </c>
      <c r="I41" s="173">
        <v>7139.300033</v>
      </c>
      <c r="J41" s="173">
        <v>2206.81</v>
      </c>
      <c r="K41" s="173">
        <v>1562.3</v>
      </c>
      <c r="L41" s="173">
        <v>0</v>
      </c>
      <c r="M41" s="173">
        <v>1183.379014</v>
      </c>
      <c r="N41" s="173">
        <v>6339.3</v>
      </c>
      <c r="O41" s="173">
        <v>34984</v>
      </c>
      <c r="P41" s="173">
        <v>101.45</v>
      </c>
      <c r="Q41" s="173">
        <v>15</v>
      </c>
    </row>
    <row r="42" ht="19.9" customHeight="1" spans="1:17">
      <c r="A42" s="175" t="s">
        <v>47</v>
      </c>
      <c r="B42" s="171" t="s">
        <v>23</v>
      </c>
      <c r="C42" s="172">
        <f t="shared" si="2"/>
        <v>468.386905</v>
      </c>
      <c r="D42" s="189">
        <v>0</v>
      </c>
      <c r="E42" s="173">
        <v>1.701752</v>
      </c>
      <c r="F42" s="173">
        <v>451.02</v>
      </c>
      <c r="G42" s="189">
        <v>0</v>
      </c>
      <c r="H42" s="173">
        <v>8.909086</v>
      </c>
      <c r="I42" s="189">
        <v>0</v>
      </c>
      <c r="J42" s="189">
        <v>0</v>
      </c>
      <c r="K42" s="189">
        <v>0</v>
      </c>
      <c r="L42" s="173">
        <v>6.260259</v>
      </c>
      <c r="M42" s="173">
        <v>0.495808</v>
      </c>
      <c r="N42" s="189">
        <v>0</v>
      </c>
      <c r="O42" s="189">
        <v>0</v>
      </c>
      <c r="P42" s="189">
        <v>0</v>
      </c>
      <c r="Q42" s="189">
        <v>0</v>
      </c>
    </row>
    <row r="43" ht="19.9" customHeight="1" spans="1:17">
      <c r="A43" s="190"/>
      <c r="B43" s="171" t="s">
        <v>19</v>
      </c>
      <c r="C43" s="173">
        <v>-5.52671311204681</v>
      </c>
      <c r="D43" s="189">
        <v>0</v>
      </c>
      <c r="E43" s="173">
        <v>0</v>
      </c>
      <c r="F43" s="173">
        <v>-6.86023459441599</v>
      </c>
      <c r="G43" s="189">
        <v>0</v>
      </c>
      <c r="H43" s="173">
        <v>30.543155</v>
      </c>
      <c r="I43" s="189">
        <v>0</v>
      </c>
      <c r="J43" s="189">
        <v>0</v>
      </c>
      <c r="K43" s="189">
        <v>0</v>
      </c>
      <c r="L43" s="173">
        <v>147.884123322397</v>
      </c>
      <c r="M43" s="173">
        <v>0</v>
      </c>
      <c r="N43" s="189">
        <v>0</v>
      </c>
      <c r="O43" s="189">
        <v>0</v>
      </c>
      <c r="P43" s="189">
        <v>0</v>
      </c>
      <c r="Q43" s="189" t="s">
        <v>24</v>
      </c>
    </row>
    <row r="44" ht="19.9" customHeight="1" spans="1:17">
      <c r="A44" s="178"/>
      <c r="B44" s="171" t="s">
        <v>20</v>
      </c>
      <c r="C44" s="172">
        <v>0.65</v>
      </c>
      <c r="D44" s="189">
        <v>0</v>
      </c>
      <c r="E44" s="173">
        <v>0.36332185674576</v>
      </c>
      <c r="F44" s="173">
        <v>96.2921881857478</v>
      </c>
      <c r="G44" s="189">
        <v>0</v>
      </c>
      <c r="H44" s="173">
        <v>1.90207836830963</v>
      </c>
      <c r="I44" s="189">
        <v>0</v>
      </c>
      <c r="J44" s="189">
        <v>0</v>
      </c>
      <c r="K44" s="189">
        <v>0</v>
      </c>
      <c r="L44" s="173">
        <v>1.33655722078737</v>
      </c>
      <c r="M44" s="173">
        <v>0.105854368409382</v>
      </c>
      <c r="N44" s="189">
        <v>0</v>
      </c>
      <c r="O44" s="189">
        <v>0</v>
      </c>
      <c r="P44" s="189">
        <v>0</v>
      </c>
      <c r="Q44" s="189">
        <v>0</v>
      </c>
    </row>
    <row r="45" ht="19.9" customHeight="1" spans="1:17">
      <c r="A45" s="180" t="s">
        <v>48</v>
      </c>
      <c r="B45" s="171" t="s">
        <v>23</v>
      </c>
      <c r="C45" s="172">
        <f>SUM(D45:Q45)</f>
        <v>730.213156000005</v>
      </c>
      <c r="D45" s="189">
        <v>5.57065504835919e-12</v>
      </c>
      <c r="E45" s="173">
        <v>726.594196</v>
      </c>
      <c r="F45" s="189">
        <v>0</v>
      </c>
      <c r="G45" s="189">
        <v>0</v>
      </c>
      <c r="H45" s="173">
        <v>0.038</v>
      </c>
      <c r="I45" s="189">
        <v>0</v>
      </c>
      <c r="J45" s="189">
        <v>0</v>
      </c>
      <c r="K45" s="173">
        <v>2.1375</v>
      </c>
      <c r="L45" s="173">
        <v>1.44346</v>
      </c>
      <c r="M45" s="189">
        <v>0</v>
      </c>
      <c r="N45" s="189">
        <v>0</v>
      </c>
      <c r="O45" s="189">
        <v>0</v>
      </c>
      <c r="P45" s="189">
        <v>0</v>
      </c>
      <c r="Q45" s="189">
        <v>0</v>
      </c>
    </row>
    <row r="46" ht="19.9" customHeight="1" spans="1:17">
      <c r="A46" s="180"/>
      <c r="B46" s="171" t="s">
        <v>19</v>
      </c>
      <c r="C46" s="172">
        <v>10.6932034393985</v>
      </c>
      <c r="D46" s="189">
        <v>0</v>
      </c>
      <c r="E46" s="173">
        <v>3.25920289268899</v>
      </c>
      <c r="F46" s="189">
        <v>0</v>
      </c>
      <c r="G46" s="189">
        <v>0</v>
      </c>
      <c r="H46" s="173">
        <v>-20.833333</v>
      </c>
      <c r="I46" s="189">
        <v>0</v>
      </c>
      <c r="J46" s="189">
        <v>0</v>
      </c>
      <c r="K46" s="189">
        <v>0</v>
      </c>
      <c r="L46" s="173">
        <v>78.5633877388437</v>
      </c>
      <c r="M46" s="189" t="s">
        <v>24</v>
      </c>
      <c r="N46" s="189">
        <v>0</v>
      </c>
      <c r="O46" s="189">
        <v>0</v>
      </c>
      <c r="P46" s="189" t="s">
        <v>24</v>
      </c>
      <c r="Q46" s="189" t="s">
        <v>24</v>
      </c>
    </row>
    <row r="47" ht="19.9" customHeight="1" spans="1:17">
      <c r="A47" s="180"/>
      <c r="B47" s="171" t="s">
        <v>20</v>
      </c>
      <c r="C47" s="172">
        <v>0.69</v>
      </c>
      <c r="D47" s="189">
        <v>7.62880674305345e-13</v>
      </c>
      <c r="E47" s="173">
        <v>99.5043967682218</v>
      </c>
      <c r="F47" s="189">
        <v>0</v>
      </c>
      <c r="G47" s="189">
        <v>0</v>
      </c>
      <c r="H47" s="173">
        <v>0.00520395992427172</v>
      </c>
      <c r="I47" s="189">
        <v>0</v>
      </c>
      <c r="J47" s="189">
        <v>0</v>
      </c>
      <c r="K47" s="189">
        <v>0.292722745740284</v>
      </c>
      <c r="L47" s="189">
        <v>0.197676526112875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</row>
    <row r="48" ht="19.9" customHeight="1" spans="1:17">
      <c r="A48" s="175" t="s">
        <v>49</v>
      </c>
      <c r="B48" s="171" t="s">
        <v>23</v>
      </c>
      <c r="C48" s="172">
        <f>SUM(D48:Q48)</f>
        <v>276.615737</v>
      </c>
      <c r="D48" s="189">
        <v>0</v>
      </c>
      <c r="E48" s="189">
        <v>0</v>
      </c>
      <c r="F48" s="189">
        <v>267.49</v>
      </c>
      <c r="G48" s="189">
        <v>0</v>
      </c>
      <c r="H48" s="173">
        <v>7.424205</v>
      </c>
      <c r="I48" s="189">
        <v>0</v>
      </c>
      <c r="J48" s="189">
        <v>0</v>
      </c>
      <c r="K48" s="189">
        <v>0</v>
      </c>
      <c r="L48" s="189">
        <v>0</v>
      </c>
      <c r="M48" s="173">
        <v>1.701532</v>
      </c>
      <c r="N48" s="189">
        <v>0</v>
      </c>
      <c r="O48" s="189">
        <v>0</v>
      </c>
      <c r="P48" s="189">
        <v>0</v>
      </c>
      <c r="Q48" s="189">
        <v>0</v>
      </c>
    </row>
    <row r="49" ht="19.9" customHeight="1" spans="1:17">
      <c r="A49" s="190"/>
      <c r="B49" s="171" t="s">
        <v>19</v>
      </c>
      <c r="C49" s="191">
        <v>774.790693882389</v>
      </c>
      <c r="D49" s="189">
        <v>0</v>
      </c>
      <c r="E49" s="189">
        <v>0</v>
      </c>
      <c r="F49" s="189" t="s">
        <v>38</v>
      </c>
      <c r="G49" s="189">
        <v>0</v>
      </c>
      <c r="H49" s="173">
        <v>-75.301191</v>
      </c>
      <c r="I49" s="189">
        <v>0</v>
      </c>
      <c r="J49" s="189">
        <v>0</v>
      </c>
      <c r="K49" s="189">
        <v>0</v>
      </c>
      <c r="L49" s="189">
        <v>0</v>
      </c>
      <c r="M49" s="173">
        <v>8.9446240056549</v>
      </c>
      <c r="N49" s="189">
        <v>0</v>
      </c>
      <c r="O49" s="189">
        <v>0</v>
      </c>
      <c r="P49" s="189">
        <v>0</v>
      </c>
      <c r="Q49" s="189">
        <v>0</v>
      </c>
    </row>
    <row r="50" ht="19.9" customHeight="1" spans="1:17">
      <c r="A50" s="178"/>
      <c r="B50" s="171" t="s">
        <v>20</v>
      </c>
      <c r="C50" s="172">
        <v>0.51</v>
      </c>
      <c r="D50" s="189">
        <v>0</v>
      </c>
      <c r="E50" s="189">
        <v>0</v>
      </c>
      <c r="F50" s="173">
        <v>96.7009335408853</v>
      </c>
      <c r="G50" s="189">
        <v>0</v>
      </c>
      <c r="H50" s="173">
        <v>0</v>
      </c>
      <c r="I50" s="189">
        <v>0</v>
      </c>
      <c r="J50" s="189">
        <v>0</v>
      </c>
      <c r="K50" s="189">
        <v>0</v>
      </c>
      <c r="L50" s="189">
        <v>0</v>
      </c>
      <c r="M50" s="173">
        <v>0.615124800365209</v>
      </c>
      <c r="N50" s="189">
        <v>0</v>
      </c>
      <c r="O50" s="189">
        <v>0</v>
      </c>
      <c r="P50" s="189">
        <v>0</v>
      </c>
      <c r="Q50" s="189">
        <v>0</v>
      </c>
    </row>
    <row r="51" ht="19.9" customHeight="1" spans="1:17">
      <c r="A51" s="192" t="s">
        <v>50</v>
      </c>
      <c r="B51" s="171" t="s">
        <v>51</v>
      </c>
      <c r="C51" s="172">
        <f>SUM(D51:Q51)</f>
        <v>26780.459804</v>
      </c>
      <c r="D51" s="173">
        <v>10483.082026</v>
      </c>
      <c r="E51" s="173">
        <v>3433.307406</v>
      </c>
      <c r="F51" s="173">
        <v>1834.31</v>
      </c>
      <c r="G51" s="173">
        <v>2249.733614</v>
      </c>
      <c r="H51" s="173">
        <v>3050.78777699999</v>
      </c>
      <c r="I51" s="173">
        <v>2762.997374</v>
      </c>
      <c r="J51" s="171">
        <v>433.2</v>
      </c>
      <c r="K51" s="173">
        <v>825.368144</v>
      </c>
      <c r="L51" s="173">
        <v>755.627985</v>
      </c>
      <c r="M51" s="173">
        <v>170.037288</v>
      </c>
      <c r="N51" s="173">
        <v>53.090429</v>
      </c>
      <c r="O51" s="173">
        <v>595.80597</v>
      </c>
      <c r="P51" s="173">
        <v>115.58</v>
      </c>
      <c r="Q51" s="173">
        <v>17.531791</v>
      </c>
    </row>
    <row r="52" ht="19.9" customHeight="1" spans="1:17">
      <c r="A52" s="193"/>
      <c r="B52" s="171" t="s">
        <v>19</v>
      </c>
      <c r="C52" s="172">
        <v>-29.9499228422844</v>
      </c>
      <c r="D52" s="173">
        <v>-30.67</v>
      </c>
      <c r="E52" s="173">
        <v>-9.6108098289989</v>
      </c>
      <c r="F52" s="173">
        <v>-8.1903951550339</v>
      </c>
      <c r="G52" s="173">
        <v>-25.5511332887917</v>
      </c>
      <c r="H52" s="173">
        <v>-2.86867108980796</v>
      </c>
      <c r="I52" s="173">
        <v>-43.0138790815268</v>
      </c>
      <c r="J52" s="171">
        <v>-83.61</v>
      </c>
      <c r="K52" s="173">
        <v>-66.7478619414744</v>
      </c>
      <c r="L52" s="173">
        <v>185.454732664374</v>
      </c>
      <c r="M52" s="173">
        <v>147.169764393482</v>
      </c>
      <c r="N52" s="173">
        <v>-353.805182097888</v>
      </c>
      <c r="O52" s="173">
        <v>5.33053509783512</v>
      </c>
      <c r="P52" s="173">
        <v>306.23</v>
      </c>
      <c r="Q52" s="173">
        <v>137.904620441803</v>
      </c>
    </row>
    <row r="53" ht="19.9" customHeight="1" spans="1:17">
      <c r="A53" s="194"/>
      <c r="B53" s="171" t="s">
        <v>52</v>
      </c>
      <c r="C53" s="187">
        <f t="shared" ref="C53:C58" si="3">SUM(D53:Q53)</f>
        <v>93226</v>
      </c>
      <c r="D53" s="189">
        <v>34820</v>
      </c>
      <c r="E53" s="189">
        <v>15308</v>
      </c>
      <c r="F53" s="189">
        <v>1017</v>
      </c>
      <c r="G53" s="189">
        <v>4911</v>
      </c>
      <c r="H53" s="189">
        <v>29585</v>
      </c>
      <c r="I53" s="189">
        <v>2922</v>
      </c>
      <c r="J53" s="189">
        <v>882</v>
      </c>
      <c r="K53" s="189">
        <v>1407</v>
      </c>
      <c r="L53" s="189">
        <v>672</v>
      </c>
      <c r="M53" s="189">
        <v>303</v>
      </c>
      <c r="N53" s="189">
        <v>49</v>
      </c>
      <c r="O53" s="189">
        <v>1217</v>
      </c>
      <c r="P53" s="189">
        <v>123</v>
      </c>
      <c r="Q53" s="189">
        <v>10</v>
      </c>
    </row>
    <row r="54" ht="19.9" customHeight="1" spans="1:17">
      <c r="A54" s="181" t="s">
        <v>53</v>
      </c>
      <c r="B54" s="171" t="s">
        <v>51</v>
      </c>
      <c r="C54" s="172">
        <f t="shared" si="3"/>
        <v>2849.357978</v>
      </c>
      <c r="D54" s="173">
        <v>2047.668621</v>
      </c>
      <c r="E54" s="173">
        <v>333.631652</v>
      </c>
      <c r="F54" s="173">
        <v>14.85</v>
      </c>
      <c r="G54" s="173">
        <v>131.739431</v>
      </c>
      <c r="H54" s="173">
        <v>42.9300359999999</v>
      </c>
      <c r="I54" s="173">
        <v>6.135998</v>
      </c>
      <c r="J54" s="171">
        <v>0</v>
      </c>
      <c r="K54" s="173">
        <v>23.095785</v>
      </c>
      <c r="L54" s="173">
        <v>0</v>
      </c>
      <c r="M54" s="173">
        <v>90.046975</v>
      </c>
      <c r="N54" s="173">
        <v>0.79996</v>
      </c>
      <c r="O54" s="173">
        <v>44.656375</v>
      </c>
      <c r="P54" s="173">
        <v>112.74</v>
      </c>
      <c r="Q54" s="173">
        <v>1.063145</v>
      </c>
    </row>
    <row r="55" ht="19.9" customHeight="1" spans="1:17">
      <c r="A55" s="181" t="s">
        <v>54</v>
      </c>
      <c r="B55" s="171" t="s">
        <v>51</v>
      </c>
      <c r="C55" s="172">
        <f t="shared" si="3"/>
        <v>2692.948122</v>
      </c>
      <c r="D55" s="173">
        <v>938.482478</v>
      </c>
      <c r="E55" s="173">
        <v>714.038149</v>
      </c>
      <c r="F55" s="173">
        <v>164.26</v>
      </c>
      <c r="G55" s="173">
        <v>229.006769</v>
      </c>
      <c r="H55" s="173">
        <v>358.391683</v>
      </c>
      <c r="I55" s="173">
        <v>79.528838</v>
      </c>
      <c r="J55" s="173">
        <v>13.48</v>
      </c>
      <c r="K55" s="173">
        <v>53.779291</v>
      </c>
      <c r="L55" s="173">
        <v>0</v>
      </c>
      <c r="M55" s="173">
        <v>76.620113</v>
      </c>
      <c r="N55" s="173">
        <v>27</v>
      </c>
      <c r="O55" s="173">
        <v>23.320801</v>
      </c>
      <c r="P55" s="173">
        <v>0.04</v>
      </c>
      <c r="Q55" s="171">
        <v>15</v>
      </c>
    </row>
    <row r="56" ht="19.9" customHeight="1" spans="1:17">
      <c r="A56" s="180" t="s">
        <v>55</v>
      </c>
      <c r="B56" s="171" t="s">
        <v>51</v>
      </c>
      <c r="C56" s="172">
        <f t="shared" si="3"/>
        <v>14916.459076</v>
      </c>
      <c r="D56" s="173">
        <v>5937.631101</v>
      </c>
      <c r="E56" s="173">
        <v>1268.492066</v>
      </c>
      <c r="F56" s="173">
        <v>1414.07</v>
      </c>
      <c r="G56" s="173">
        <v>1441.635218</v>
      </c>
      <c r="H56" s="173">
        <v>420.0556</v>
      </c>
      <c r="I56" s="173">
        <v>2677.332538</v>
      </c>
      <c r="J56" s="171">
        <v>351.79</v>
      </c>
      <c r="K56" s="173">
        <v>748.493068</v>
      </c>
      <c r="L56" s="173">
        <v>640.944085</v>
      </c>
      <c r="M56" s="173">
        <v>3.3702</v>
      </c>
      <c r="N56" s="199">
        <v>12.6452</v>
      </c>
      <c r="O56" s="171">
        <v>0</v>
      </c>
      <c r="P56" s="171">
        <v>0</v>
      </c>
      <c r="Q56" s="171">
        <v>0</v>
      </c>
    </row>
    <row r="57" ht="19.9" customHeight="1" spans="1:17">
      <c r="A57" s="171" t="s">
        <v>56</v>
      </c>
      <c r="B57" s="171" t="s">
        <v>51</v>
      </c>
      <c r="C57" s="172">
        <f t="shared" si="3"/>
        <v>6321.69462799999</v>
      </c>
      <c r="D57" s="173">
        <v>1559.299826</v>
      </c>
      <c r="E57" s="173">
        <v>1117.145539</v>
      </c>
      <c r="F57" s="173">
        <v>241.13</v>
      </c>
      <c r="G57" s="173">
        <v>447.352196</v>
      </c>
      <c r="H57" s="173">
        <v>2229.41045799999</v>
      </c>
      <c r="I57" s="173">
        <v>0</v>
      </c>
      <c r="J57" s="171">
        <v>67.93</v>
      </c>
      <c r="K57" s="189">
        <v>0</v>
      </c>
      <c r="L57" s="173">
        <v>114.6839</v>
      </c>
      <c r="M57" s="189">
        <v>0</v>
      </c>
      <c r="N57" s="173">
        <v>12.645269</v>
      </c>
      <c r="O57" s="173">
        <v>527.828794</v>
      </c>
      <c r="P57" s="173">
        <v>2.8</v>
      </c>
      <c r="Q57" s="173">
        <v>1.468646</v>
      </c>
    </row>
    <row r="58" ht="19.9" customHeight="1" spans="1:17">
      <c r="A58" s="175" t="s">
        <v>57</v>
      </c>
      <c r="B58" s="171" t="s">
        <v>51</v>
      </c>
      <c r="C58" s="172">
        <f t="shared" si="3"/>
        <v>94182.131625</v>
      </c>
      <c r="D58" s="173">
        <v>17159.124984</v>
      </c>
      <c r="E58" s="173">
        <v>1789.958197</v>
      </c>
      <c r="F58" s="173">
        <v>373.8</v>
      </c>
      <c r="G58" s="173">
        <v>3428.343677</v>
      </c>
      <c r="H58" s="173">
        <v>8245.749628</v>
      </c>
      <c r="I58" s="173">
        <v>10594.623883</v>
      </c>
      <c r="J58" s="173">
        <v>3994.39</v>
      </c>
      <c r="K58" s="173">
        <v>21050.912013</v>
      </c>
      <c r="L58" s="173">
        <v>5777.127371</v>
      </c>
      <c r="M58" s="173">
        <v>6676.7736</v>
      </c>
      <c r="N58" s="173">
        <v>7958.39</v>
      </c>
      <c r="O58" s="173">
        <v>2620.810583</v>
      </c>
      <c r="P58" s="173">
        <v>4511.53</v>
      </c>
      <c r="Q58" s="173">
        <v>0.597689</v>
      </c>
    </row>
    <row r="59" ht="19.9" customHeight="1" spans="1:17">
      <c r="A59" s="190"/>
      <c r="B59" s="171" t="s">
        <v>19</v>
      </c>
      <c r="C59" s="172">
        <v>27.3828532401129</v>
      </c>
      <c r="D59" s="173">
        <v>17.55</v>
      </c>
      <c r="E59" s="173">
        <v>-33.4622561470556</v>
      </c>
      <c r="F59" s="173">
        <v>27.3507767784138</v>
      </c>
      <c r="G59" s="173">
        <v>-30.6731514590788</v>
      </c>
      <c r="H59" s="173">
        <v>49.8736215291814</v>
      </c>
      <c r="I59" s="173">
        <v>-23.6974912819775</v>
      </c>
      <c r="J59" s="173">
        <v>-30.61</v>
      </c>
      <c r="K59" s="173">
        <v>103.823176112511</v>
      </c>
      <c r="L59" s="173">
        <v>15.5674742840958</v>
      </c>
      <c r="M59" s="173">
        <v>48.3418157498404</v>
      </c>
      <c r="N59" s="173">
        <v>53.2221415638088</v>
      </c>
      <c r="O59" s="173">
        <v>5981.6222508692</v>
      </c>
      <c r="P59" s="173">
        <v>68.75</v>
      </c>
      <c r="Q59" s="171" t="s">
        <v>24</v>
      </c>
    </row>
    <row r="60" ht="19.9" customHeight="1" spans="1:17">
      <c r="A60" s="178"/>
      <c r="B60" s="171" t="s">
        <v>52</v>
      </c>
      <c r="C60" s="187">
        <f>SUM(D60:Q60)</f>
        <v>96922</v>
      </c>
      <c r="D60" s="189">
        <v>79270</v>
      </c>
      <c r="E60" s="189">
        <v>3488</v>
      </c>
      <c r="F60" s="189">
        <v>588</v>
      </c>
      <c r="G60" s="189">
        <v>2401</v>
      </c>
      <c r="H60" s="189">
        <v>2714</v>
      </c>
      <c r="I60" s="189">
        <v>1852</v>
      </c>
      <c r="J60" s="189">
        <v>459</v>
      </c>
      <c r="K60" s="189">
        <v>3056</v>
      </c>
      <c r="L60" s="189">
        <v>550</v>
      </c>
      <c r="M60" s="189">
        <v>797</v>
      </c>
      <c r="N60" s="189">
        <v>654</v>
      </c>
      <c r="O60" s="189">
        <v>504</v>
      </c>
      <c r="P60" s="189">
        <v>584</v>
      </c>
      <c r="Q60" s="189">
        <v>5</v>
      </c>
    </row>
    <row r="61" s="2" customFormat="1" ht="41" customHeight="1" spans="1:17">
      <c r="A61" s="195" t="s">
        <v>58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200"/>
      <c r="P61" s="200"/>
      <c r="Q61" s="200"/>
    </row>
    <row r="64" ht="15" customHeight="1"/>
    <row r="68" ht="15" customHeight="1"/>
    <row r="72" ht="15" customHeight="1"/>
  </sheetData>
  <mergeCells count="13">
    <mergeCell ref="A1:M1"/>
    <mergeCell ref="A2:K2"/>
    <mergeCell ref="A3:B3"/>
    <mergeCell ref="A61:N61"/>
    <mergeCell ref="A4:A8"/>
    <mergeCell ref="A9:A25"/>
    <mergeCell ref="A26:A36"/>
    <mergeCell ref="A37:A41"/>
    <mergeCell ref="A42:A44"/>
    <mergeCell ref="A45:A47"/>
    <mergeCell ref="A48:A50"/>
    <mergeCell ref="A51:A53"/>
    <mergeCell ref="A58:A60"/>
  </mergeCells>
  <pageMargins left="0.538888888888889" right="0.2" top="0.46875" bottom="0.429166666666667" header="0.388888888888889" footer="0.238888888888889"/>
  <pageSetup paperSize="9" scale="81" orientation="landscape"/>
  <headerFooter>
    <oddFooter>&amp;C&amp;A&amp;R第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M120"/>
  <sheetViews>
    <sheetView tabSelected="1" workbookViewId="0">
      <pane xSplit="1" ySplit="1" topLeftCell="B2" activePane="bottomRight" state="frozen"/>
      <selection/>
      <selection pane="topRight"/>
      <selection pane="bottomLeft"/>
      <selection pane="bottomRight" activeCell="P71" sqref="P71"/>
    </sheetView>
  </sheetViews>
  <sheetFormatPr defaultColWidth="9" defaultRowHeight="15.6"/>
  <cols>
    <col min="1" max="1" width="3.875" style="104" customWidth="1"/>
    <col min="2" max="2" width="3" style="104" customWidth="1"/>
    <col min="3" max="3" width="5.25" style="104" customWidth="1"/>
    <col min="4" max="4" width="11.75" style="106" customWidth="1"/>
    <col min="5" max="7" width="10.625" style="104" customWidth="1"/>
    <col min="8" max="8" width="9.75" style="104" customWidth="1"/>
    <col min="9" max="9" width="10.25" style="104" customWidth="1"/>
    <col min="10" max="10" width="9.5" style="104" customWidth="1"/>
    <col min="11" max="12" width="9" style="104" customWidth="1"/>
    <col min="13" max="13" width="10.6" style="104" customWidth="1"/>
    <col min="14" max="16" width="9" style="104"/>
    <col min="17" max="17" width="9.5" style="104"/>
    <col min="18" max="16384" width="9" style="104"/>
  </cols>
  <sheetData>
    <row r="1" s="104" customFormat="1" ht="45" customHeight="1" spans="1:13">
      <c r="A1" s="107" t="s">
        <v>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="104" customFormat="1" ht="15" customHeight="1" spans="1:12">
      <c r="A2" s="108" t="s">
        <v>60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59"/>
    </row>
    <row r="3" s="105" customFormat="1" ht="18.6" customHeight="1" spans="1:13">
      <c r="A3" s="109" t="s">
        <v>61</v>
      </c>
      <c r="B3" s="110"/>
      <c r="C3" s="110"/>
      <c r="D3" s="111"/>
      <c r="E3" s="112" t="s">
        <v>3</v>
      </c>
      <c r="F3" s="112" t="s">
        <v>62</v>
      </c>
      <c r="G3" s="112" t="s">
        <v>63</v>
      </c>
      <c r="H3" s="112" t="s">
        <v>64</v>
      </c>
      <c r="I3" s="112" t="s">
        <v>65</v>
      </c>
      <c r="J3" s="112" t="s">
        <v>66</v>
      </c>
      <c r="K3" s="112" t="s">
        <v>67</v>
      </c>
      <c r="L3" s="112" t="s">
        <v>68</v>
      </c>
      <c r="M3" s="112" t="s">
        <v>69</v>
      </c>
    </row>
    <row r="4" s="104" customFormat="1" ht="18.6" customHeight="1" spans="1:13">
      <c r="A4" s="113" t="s">
        <v>70</v>
      </c>
      <c r="B4" s="114"/>
      <c r="C4" s="115"/>
      <c r="D4" s="116" t="s">
        <v>71</v>
      </c>
      <c r="E4" s="117">
        <f t="shared" ref="E4:E10" si="0">SUM(F4:M4)</f>
        <v>215981.53764657</v>
      </c>
      <c r="F4" s="117">
        <v>47553.54283381</v>
      </c>
      <c r="G4" s="117">
        <v>40159.76199384</v>
      </c>
      <c r="H4" s="117">
        <v>90022.49162719</v>
      </c>
      <c r="I4" s="117">
        <v>10936.31706446</v>
      </c>
      <c r="J4" s="117">
        <v>15525.03884555</v>
      </c>
      <c r="K4" s="117">
        <v>4867.97089073</v>
      </c>
      <c r="L4" s="117">
        <v>56.0297828</v>
      </c>
      <c r="M4" s="117">
        <v>6860.38460819</v>
      </c>
    </row>
    <row r="5" s="104" customFormat="1" ht="18.6" customHeight="1" spans="1:13">
      <c r="A5" s="118"/>
      <c r="B5" s="119"/>
      <c r="C5" s="120"/>
      <c r="D5" s="116" t="s">
        <v>72</v>
      </c>
      <c r="E5" s="117">
        <f t="shared" si="0"/>
        <v>32032.727399</v>
      </c>
      <c r="F5" s="117">
        <v>10769.068179</v>
      </c>
      <c r="G5" s="117">
        <v>9203.556013</v>
      </c>
      <c r="H5" s="117">
        <v>4070.871986</v>
      </c>
      <c r="I5" s="117">
        <v>1772.155162</v>
      </c>
      <c r="J5" s="117">
        <v>3060.516127</v>
      </c>
      <c r="K5" s="117">
        <v>1255.225719</v>
      </c>
      <c r="L5" s="117">
        <v>41.38934</v>
      </c>
      <c r="M5" s="117">
        <v>1859.944873</v>
      </c>
    </row>
    <row r="6" s="104" customFormat="1" ht="18.6" customHeight="1" spans="1:13">
      <c r="A6" s="118"/>
      <c r="B6" s="119"/>
      <c r="C6" s="120"/>
      <c r="D6" s="116" t="s">
        <v>19</v>
      </c>
      <c r="E6" s="117">
        <v>-2.94</v>
      </c>
      <c r="F6" s="117">
        <v>-29.3448482942675</v>
      </c>
      <c r="G6" s="117">
        <v>43.5601661591486</v>
      </c>
      <c r="H6" s="117">
        <v>40.8434270274826</v>
      </c>
      <c r="I6" s="117">
        <v>58.8639940187744</v>
      </c>
      <c r="J6" s="117">
        <v>-36.4695736589319</v>
      </c>
      <c r="K6" s="117">
        <v>14.7436390168217</v>
      </c>
      <c r="L6" s="117">
        <v>48.6524061996979</v>
      </c>
      <c r="M6" s="117">
        <v>32.5019482281877</v>
      </c>
    </row>
    <row r="7" s="104" customFormat="1" ht="18.6" customHeight="1" spans="1:13">
      <c r="A7" s="121"/>
      <c r="B7" s="122"/>
      <c r="C7" s="123"/>
      <c r="D7" s="116" t="s">
        <v>20</v>
      </c>
      <c r="E7" s="117">
        <v>1.73850727162429</v>
      </c>
      <c r="F7" s="117">
        <v>33.6189549046523</v>
      </c>
      <c r="G7" s="117">
        <v>28.7317277057317</v>
      </c>
      <c r="H7" s="117">
        <v>12.7084775994662</v>
      </c>
      <c r="I7" s="117">
        <v>5.53232679792144</v>
      </c>
      <c r="J7" s="117">
        <v>9.55434137367754</v>
      </c>
      <c r="K7" s="117">
        <v>3.91857272521598</v>
      </c>
      <c r="L7" s="117">
        <v>0.129209540868793</v>
      </c>
      <c r="M7" s="117">
        <v>5.80638935246601</v>
      </c>
    </row>
    <row r="8" s="104" customFormat="1" ht="18.6" customHeight="1" spans="1:13">
      <c r="A8" s="124" t="s">
        <v>73</v>
      </c>
      <c r="B8" s="125"/>
      <c r="C8" s="126"/>
      <c r="D8" s="116" t="s">
        <v>71</v>
      </c>
      <c r="E8" s="117">
        <f t="shared" si="0"/>
        <v>779.11836108</v>
      </c>
      <c r="F8" s="117">
        <v>0.87737372</v>
      </c>
      <c r="G8" s="117">
        <v>704.56573597</v>
      </c>
      <c r="H8" s="117">
        <v>13.673</v>
      </c>
      <c r="I8" s="117">
        <v>1.008</v>
      </c>
      <c r="J8" s="117">
        <v>5.0820632</v>
      </c>
      <c r="K8" s="130">
        <v>3.3</v>
      </c>
      <c r="L8" s="117">
        <v>0</v>
      </c>
      <c r="M8" s="117">
        <v>50.61218819</v>
      </c>
    </row>
    <row r="9" s="104" customFormat="1" ht="18.6" customHeight="1" spans="1:13">
      <c r="A9" s="127"/>
      <c r="B9" s="128"/>
      <c r="C9" s="129"/>
      <c r="D9" s="116" t="s">
        <v>74</v>
      </c>
      <c r="E9" s="130">
        <f t="shared" si="0"/>
        <v>245</v>
      </c>
      <c r="F9" s="130">
        <v>73</v>
      </c>
      <c r="G9" s="130">
        <v>155</v>
      </c>
      <c r="H9" s="130">
        <v>3</v>
      </c>
      <c r="I9" s="130">
        <v>1</v>
      </c>
      <c r="J9" s="130">
        <v>2</v>
      </c>
      <c r="K9" s="130">
        <v>1</v>
      </c>
      <c r="L9" s="130">
        <v>0</v>
      </c>
      <c r="M9" s="130">
        <v>10</v>
      </c>
    </row>
    <row r="10" s="104" customFormat="1" ht="18.6" customHeight="1" spans="1:13">
      <c r="A10" s="127"/>
      <c r="B10" s="128"/>
      <c r="C10" s="129"/>
      <c r="D10" s="116" t="s">
        <v>72</v>
      </c>
      <c r="E10" s="117">
        <f t="shared" si="0"/>
        <v>177.931425</v>
      </c>
      <c r="F10" s="117">
        <v>85.284542</v>
      </c>
      <c r="G10" s="117">
        <v>81.082678</v>
      </c>
      <c r="H10" s="117">
        <v>2.706109</v>
      </c>
      <c r="I10" s="117">
        <v>0.235929</v>
      </c>
      <c r="J10" s="117">
        <v>2.879529</v>
      </c>
      <c r="K10" s="130">
        <v>0.622642</v>
      </c>
      <c r="L10" s="130">
        <v>0</v>
      </c>
      <c r="M10" s="117">
        <v>5.119996</v>
      </c>
    </row>
    <row r="11" s="104" customFormat="1" ht="18.6" customHeight="1" spans="1:13">
      <c r="A11" s="127"/>
      <c r="B11" s="128"/>
      <c r="C11" s="129"/>
      <c r="D11" s="116" t="s">
        <v>19</v>
      </c>
      <c r="E11" s="117">
        <v>-6.13</v>
      </c>
      <c r="F11" s="117">
        <v>7.61737363212673</v>
      </c>
      <c r="G11" s="117">
        <v>-14.8279191078513</v>
      </c>
      <c r="H11" s="117">
        <v>-64.3398640409951</v>
      </c>
      <c r="I11" s="117" t="s">
        <v>75</v>
      </c>
      <c r="J11" s="117">
        <v>-41.3019162962952</v>
      </c>
      <c r="K11" s="130">
        <v>0</v>
      </c>
      <c r="L11" s="130">
        <v>0</v>
      </c>
      <c r="M11" s="117">
        <v>156.721830147289</v>
      </c>
    </row>
    <row r="12" s="104" customFormat="1" ht="18.6" customHeight="1" spans="1:13">
      <c r="A12" s="131"/>
      <c r="B12" s="132"/>
      <c r="C12" s="133"/>
      <c r="D12" s="116" t="s">
        <v>20</v>
      </c>
      <c r="E12" s="117">
        <v>0.272774443876211</v>
      </c>
      <c r="F12" s="117">
        <v>47.9311296472784</v>
      </c>
      <c r="G12" s="117">
        <v>45.56962211706</v>
      </c>
      <c r="H12" s="117">
        <v>1.52087187521822</v>
      </c>
      <c r="I12" s="117">
        <v>0.132595464797744</v>
      </c>
      <c r="J12" s="117">
        <v>1.61833638998845</v>
      </c>
      <c r="K12" s="117">
        <v>0.349933689341273</v>
      </c>
      <c r="L12" s="130">
        <v>0</v>
      </c>
      <c r="M12" s="117">
        <v>2.87751081631589</v>
      </c>
    </row>
    <row r="13" s="104" customFormat="1" ht="22.15" customHeight="1" spans="1:13">
      <c r="A13" s="134" t="s">
        <v>76</v>
      </c>
      <c r="B13" s="135" t="s">
        <v>77</v>
      </c>
      <c r="C13" s="136" t="s">
        <v>70</v>
      </c>
      <c r="D13" s="116" t="s">
        <v>71</v>
      </c>
      <c r="E13" s="117">
        <f t="shared" ref="E13:E15" si="1">SUM(F13:M13)</f>
        <v>85536.87717575</v>
      </c>
      <c r="F13" s="117">
        <v>26757.60854308</v>
      </c>
      <c r="G13" s="117">
        <v>24530.92944349</v>
      </c>
      <c r="H13" s="117">
        <v>7864.97322484</v>
      </c>
      <c r="I13" s="117">
        <v>6853.64006446</v>
      </c>
      <c r="J13" s="117">
        <v>9375.50926235</v>
      </c>
      <c r="K13" s="117">
        <v>3859.09789073</v>
      </c>
      <c r="L13" s="117">
        <v>40.4609468</v>
      </c>
      <c r="M13" s="117">
        <v>6254.6578</v>
      </c>
    </row>
    <row r="14" s="104" customFormat="1" ht="22.15" customHeight="1" spans="1:13">
      <c r="A14" s="137"/>
      <c r="B14" s="138"/>
      <c r="C14" s="136"/>
      <c r="D14" s="116" t="s">
        <v>78</v>
      </c>
      <c r="E14" s="130">
        <f t="shared" si="1"/>
        <v>206779</v>
      </c>
      <c r="F14" s="130">
        <v>85096</v>
      </c>
      <c r="G14" s="130">
        <v>53293</v>
      </c>
      <c r="H14" s="130">
        <v>19593</v>
      </c>
      <c r="I14" s="130">
        <v>11483</v>
      </c>
      <c r="J14" s="130">
        <v>18452</v>
      </c>
      <c r="K14" s="130">
        <v>7274</v>
      </c>
      <c r="L14" s="130">
        <v>77</v>
      </c>
      <c r="M14" s="130">
        <v>11511</v>
      </c>
    </row>
    <row r="15" s="104" customFormat="1" ht="22.15" customHeight="1" spans="1:13">
      <c r="A15" s="137"/>
      <c r="B15" s="138"/>
      <c r="C15" s="136"/>
      <c r="D15" s="116" t="s">
        <v>72</v>
      </c>
      <c r="E15" s="117">
        <f t="shared" si="1"/>
        <v>26765.355095</v>
      </c>
      <c r="F15" s="117">
        <v>7937.146488</v>
      </c>
      <c r="G15" s="117">
        <v>8184.631208</v>
      </c>
      <c r="H15" s="117">
        <v>3067.026273</v>
      </c>
      <c r="I15" s="117">
        <v>1684.064286</v>
      </c>
      <c r="J15" s="117">
        <v>2834.974818</v>
      </c>
      <c r="K15" s="117">
        <v>1222.763797</v>
      </c>
      <c r="L15" s="117">
        <v>11.645357</v>
      </c>
      <c r="M15" s="117">
        <v>1823.102868</v>
      </c>
    </row>
    <row r="16" s="104" customFormat="1" ht="22.15" customHeight="1" spans="1:13">
      <c r="A16" s="137"/>
      <c r="B16" s="138"/>
      <c r="C16" s="136"/>
      <c r="D16" s="116" t="s">
        <v>19</v>
      </c>
      <c r="E16" s="117">
        <v>-8.3</v>
      </c>
      <c r="F16" s="117">
        <v>-40.5694063514613</v>
      </c>
      <c r="G16" s="117">
        <v>39.9803520779177</v>
      </c>
      <c r="H16" s="117">
        <v>51.9544903836417</v>
      </c>
      <c r="I16" s="117">
        <v>59.1006925726047</v>
      </c>
      <c r="J16" s="117">
        <v>-37.9824373627882</v>
      </c>
      <c r="K16" s="117">
        <v>13.8998660014285</v>
      </c>
      <c r="L16" s="117">
        <v>650.291022812787</v>
      </c>
      <c r="M16" s="117">
        <v>44.3530269078568</v>
      </c>
    </row>
    <row r="17" s="104" customFormat="1" ht="22.15" customHeight="1" spans="1:13">
      <c r="A17" s="137"/>
      <c r="B17" s="138"/>
      <c r="C17" s="136"/>
      <c r="D17" s="116" t="s">
        <v>20</v>
      </c>
      <c r="E17" s="117">
        <v>2.08185884699926</v>
      </c>
      <c r="F17" s="117">
        <v>29.6545532828844</v>
      </c>
      <c r="G17" s="117">
        <v>30.579199039018</v>
      </c>
      <c r="H17" s="117">
        <v>11.458941090503</v>
      </c>
      <c r="I17" s="117">
        <v>6.29195570177434</v>
      </c>
      <c r="J17" s="117">
        <v>10.5919566840703</v>
      </c>
      <c r="K17" s="117">
        <v>4.56845721889348</v>
      </c>
      <c r="L17" s="117">
        <v>0.0435090696860415</v>
      </c>
      <c r="M17" s="117">
        <v>6.81142791317038</v>
      </c>
    </row>
    <row r="18" s="104" customFormat="1" ht="22.15" customHeight="1" spans="1:13">
      <c r="A18" s="137"/>
      <c r="B18" s="138"/>
      <c r="C18" s="138" t="s">
        <v>79</v>
      </c>
      <c r="D18" s="116" t="s">
        <v>71</v>
      </c>
      <c r="E18" s="117">
        <f t="shared" ref="E18:E21" si="2">SUM(F18:M18)</f>
        <v>3500.55192082</v>
      </c>
      <c r="F18" s="139">
        <v>37.7958676</v>
      </c>
      <c r="G18" s="139">
        <v>9.39073761</v>
      </c>
      <c r="H18" s="139">
        <v>116.86379261</v>
      </c>
      <c r="I18" s="139">
        <v>2851.6992639</v>
      </c>
      <c r="J18" s="139">
        <v>54.6462978</v>
      </c>
      <c r="K18" s="117">
        <v>415.4674235</v>
      </c>
      <c r="L18" s="130">
        <v>0</v>
      </c>
      <c r="M18" s="117">
        <v>14.6885378</v>
      </c>
    </row>
    <row r="19" s="104" customFormat="1" ht="22.15" customHeight="1" spans="1:13">
      <c r="A19" s="137"/>
      <c r="B19" s="138"/>
      <c r="C19" s="138"/>
      <c r="D19" s="116" t="s">
        <v>78</v>
      </c>
      <c r="E19" s="130">
        <f t="shared" si="2"/>
        <v>6397</v>
      </c>
      <c r="F19" s="130">
        <v>165</v>
      </c>
      <c r="G19" s="130">
        <v>31</v>
      </c>
      <c r="H19" s="130">
        <v>289</v>
      </c>
      <c r="I19" s="130">
        <v>4904</v>
      </c>
      <c r="J19" s="130">
        <v>163</v>
      </c>
      <c r="K19" s="130">
        <v>812</v>
      </c>
      <c r="L19" s="130">
        <v>0</v>
      </c>
      <c r="M19" s="130">
        <v>33</v>
      </c>
    </row>
    <row r="20" s="104" customFormat="1" ht="22.15" customHeight="1" spans="1:13">
      <c r="A20" s="137"/>
      <c r="B20" s="138"/>
      <c r="C20" s="138"/>
      <c r="D20" s="116" t="s">
        <v>19</v>
      </c>
      <c r="E20" s="117">
        <v>76.99</v>
      </c>
      <c r="F20" s="130" t="s">
        <v>24</v>
      </c>
      <c r="G20" s="117">
        <v>-99.4731475186948</v>
      </c>
      <c r="H20" s="130" t="s">
        <v>24</v>
      </c>
      <c r="I20" s="117">
        <v>13.9934913993491</v>
      </c>
      <c r="J20" s="117">
        <v>-98.9654078070454</v>
      </c>
      <c r="K20" s="117">
        <v>-12.3110151187905</v>
      </c>
      <c r="L20" s="130">
        <v>0</v>
      </c>
      <c r="M20" s="117">
        <v>-76.0869565217391</v>
      </c>
    </row>
    <row r="21" s="104" customFormat="1" ht="22.15" customHeight="1" spans="1:13">
      <c r="A21" s="137"/>
      <c r="B21" s="138"/>
      <c r="C21" s="138"/>
      <c r="D21" s="116" t="s">
        <v>72</v>
      </c>
      <c r="E21" s="117">
        <f t="shared" si="2"/>
        <v>810.15959</v>
      </c>
      <c r="F21" s="117">
        <v>14.937276</v>
      </c>
      <c r="G21" s="117">
        <v>3.260383</v>
      </c>
      <c r="H21" s="117">
        <v>35.896166</v>
      </c>
      <c r="I21" s="117">
        <v>617.261018</v>
      </c>
      <c r="J21" s="117">
        <v>14.737961</v>
      </c>
      <c r="K21" s="117">
        <v>119.537597</v>
      </c>
      <c r="L21" s="130">
        <v>0</v>
      </c>
      <c r="M21" s="117">
        <v>4.529189</v>
      </c>
    </row>
    <row r="22" s="104" customFormat="1" ht="22.15" customHeight="1" spans="1:13">
      <c r="A22" s="137"/>
      <c r="B22" s="138"/>
      <c r="C22" s="138"/>
      <c r="D22" s="116" t="s">
        <v>19</v>
      </c>
      <c r="E22" s="117">
        <v>-82.84</v>
      </c>
      <c r="F22" s="130" t="s">
        <v>24</v>
      </c>
      <c r="G22" s="117">
        <v>-99.6919572005499</v>
      </c>
      <c r="H22" s="139">
        <v>-81.6843500194123</v>
      </c>
      <c r="I22" s="117">
        <v>3.30199445805444</v>
      </c>
      <c r="J22" s="117">
        <v>-99.4237151716281</v>
      </c>
      <c r="K22" s="117">
        <v>-26.416849907516</v>
      </c>
      <c r="L22" s="130">
        <v>0</v>
      </c>
      <c r="M22" s="117">
        <v>-82.1749930192566</v>
      </c>
    </row>
    <row r="23" s="104" customFormat="1" ht="22.15" customHeight="1" spans="1:13">
      <c r="A23" s="137"/>
      <c r="B23" s="140"/>
      <c r="C23" s="140"/>
      <c r="D23" s="116" t="s">
        <v>20</v>
      </c>
      <c r="E23" s="117">
        <v>1.87678873113117</v>
      </c>
      <c r="F23" s="117">
        <v>1.84374488488126</v>
      </c>
      <c r="G23" s="117">
        <v>0.402437129701816</v>
      </c>
      <c r="H23" s="117">
        <v>4.43075246446197</v>
      </c>
      <c r="I23" s="117">
        <v>76.1900526290135</v>
      </c>
      <c r="J23" s="117">
        <v>1.81914294194802</v>
      </c>
      <c r="K23" s="117">
        <v>14.7548209606455</v>
      </c>
      <c r="L23" s="117">
        <v>0</v>
      </c>
      <c r="M23" s="117">
        <v>0.559048989347889</v>
      </c>
    </row>
    <row r="24" s="104" customFormat="1" ht="18.6" customHeight="1" spans="1:13">
      <c r="A24" s="137"/>
      <c r="B24" s="124" t="s">
        <v>80</v>
      </c>
      <c r="C24" s="126"/>
      <c r="D24" s="116" t="s">
        <v>71</v>
      </c>
      <c r="E24" s="139">
        <f t="shared" ref="E24:E27" si="3">SUM(F24:M24)</f>
        <v>80581.24562355</v>
      </c>
      <c r="F24" s="117">
        <v>23530.94654308</v>
      </c>
      <c r="G24" s="117">
        <v>23609.70744349</v>
      </c>
      <c r="H24" s="117">
        <v>7077.52722484</v>
      </c>
      <c r="I24" s="117">
        <v>6852.05406446</v>
      </c>
      <c r="J24" s="117">
        <v>9375.02126235</v>
      </c>
      <c r="K24" s="117">
        <v>3855.19389073</v>
      </c>
      <c r="L24" s="117">
        <v>40.4609468</v>
      </c>
      <c r="M24" s="117">
        <v>6240.3342478</v>
      </c>
    </row>
    <row r="25" s="104" customFormat="1" ht="18.6" customHeight="1" spans="1:13">
      <c r="A25" s="137"/>
      <c r="B25" s="127"/>
      <c r="C25" s="129"/>
      <c r="D25" s="116" t="s">
        <v>78</v>
      </c>
      <c r="E25" s="141">
        <f t="shared" si="3"/>
        <v>160682</v>
      </c>
      <c r="F25" s="130">
        <v>53048</v>
      </c>
      <c r="G25" s="130">
        <v>45737</v>
      </c>
      <c r="H25" s="130">
        <v>13158</v>
      </c>
      <c r="I25" s="130">
        <v>11470</v>
      </c>
      <c r="J25" s="130">
        <v>18448</v>
      </c>
      <c r="K25" s="130">
        <v>7242</v>
      </c>
      <c r="L25" s="130">
        <v>77</v>
      </c>
      <c r="M25" s="130">
        <v>11502</v>
      </c>
    </row>
    <row r="26" s="104" customFormat="1" ht="18.6" customHeight="1" spans="1:13">
      <c r="A26" s="137"/>
      <c r="B26" s="127"/>
      <c r="C26" s="129"/>
      <c r="D26" s="116" t="s">
        <v>19</v>
      </c>
      <c r="E26" s="139">
        <v>7.63439059517031</v>
      </c>
      <c r="F26" s="130"/>
      <c r="G26" s="117">
        <v>50.9272703273495</v>
      </c>
      <c r="H26" s="117">
        <v>69.0824980724749</v>
      </c>
      <c r="I26" s="117">
        <v>60.3074772886094</v>
      </c>
      <c r="J26" s="117">
        <v>-25.9651657436391</v>
      </c>
      <c r="K26" s="117">
        <v>27.8827476602508</v>
      </c>
      <c r="L26" s="117">
        <v>755.555555555556</v>
      </c>
      <c r="M26" s="117">
        <v>65.974025974026</v>
      </c>
    </row>
    <row r="27" s="104" customFormat="1" ht="18.6" customHeight="1" spans="1:13">
      <c r="A27" s="137"/>
      <c r="B27" s="127"/>
      <c r="C27" s="129"/>
      <c r="D27" s="116" t="s">
        <v>72</v>
      </c>
      <c r="E27" s="139">
        <f t="shared" si="3"/>
        <v>26110.261348</v>
      </c>
      <c r="F27" s="117">
        <v>7460.794377</v>
      </c>
      <c r="G27" s="117">
        <v>8099.10416799999</v>
      </c>
      <c r="H27" s="117">
        <v>2974.469993</v>
      </c>
      <c r="I27" s="117">
        <v>1683.917113</v>
      </c>
      <c r="J27" s="117">
        <v>2834.929534</v>
      </c>
      <c r="K27" s="117">
        <v>1222.401525</v>
      </c>
      <c r="L27" s="117">
        <v>11.645357</v>
      </c>
      <c r="M27" s="117">
        <v>1822.999281</v>
      </c>
    </row>
    <row r="28" s="104" customFormat="1" ht="18.6" customHeight="1" spans="1:13">
      <c r="A28" s="137"/>
      <c r="B28" s="127"/>
      <c r="C28" s="129"/>
      <c r="D28" s="116" t="s">
        <v>19</v>
      </c>
      <c r="E28" s="139">
        <v>-8.39</v>
      </c>
      <c r="F28" s="130"/>
      <c r="G28" s="117">
        <v>40.5224365514937</v>
      </c>
      <c r="H28" s="117">
        <v>54.2787664644147</v>
      </c>
      <c r="I28" s="117">
        <v>59.0952964773218</v>
      </c>
      <c r="J28" s="117">
        <v>-37.9831208119855</v>
      </c>
      <c r="K28" s="117">
        <v>13.9117681025436</v>
      </c>
      <c r="L28" s="117">
        <v>650.291022812787</v>
      </c>
      <c r="M28" s="117">
        <v>44.3448249038663</v>
      </c>
    </row>
    <row r="29" s="104" customFormat="1" ht="18.6" customHeight="1" spans="1:13">
      <c r="A29" s="137"/>
      <c r="B29" s="131"/>
      <c r="C29" s="133"/>
      <c r="D29" s="116" t="s">
        <v>20</v>
      </c>
      <c r="E29" s="139">
        <v>2.05231548183051</v>
      </c>
      <c r="F29" s="117">
        <v>28.5741849825317</v>
      </c>
      <c r="G29" s="117">
        <v>31.0188552311077</v>
      </c>
      <c r="H29" s="117">
        <v>11.3919579484709</v>
      </c>
      <c r="I29" s="117">
        <v>6.4492541478486</v>
      </c>
      <c r="J29" s="117">
        <v>10.8575302874827</v>
      </c>
      <c r="K29" s="117">
        <v>4.68169011680013</v>
      </c>
      <c r="L29" s="117">
        <v>0.0446006910646722</v>
      </c>
      <c r="M29" s="117">
        <v>6.98192659469354</v>
      </c>
    </row>
    <row r="30" s="104" customFormat="1" ht="18.6" customHeight="1" spans="1:13">
      <c r="A30" s="137"/>
      <c r="B30" s="124" t="s">
        <v>81</v>
      </c>
      <c r="C30" s="126"/>
      <c r="D30" s="116" t="s">
        <v>78</v>
      </c>
      <c r="E30" s="141">
        <f t="shared" ref="E30:E34" si="4">SUM(F30:M30)</f>
        <v>43135</v>
      </c>
      <c r="F30" s="130">
        <v>29238</v>
      </c>
      <c r="G30" s="130">
        <v>7556</v>
      </c>
      <c r="H30" s="130">
        <v>6283</v>
      </c>
      <c r="I30" s="130">
        <v>13</v>
      </c>
      <c r="J30" s="130">
        <v>4</v>
      </c>
      <c r="K30" s="130">
        <v>32</v>
      </c>
      <c r="L30" s="130">
        <v>0</v>
      </c>
      <c r="M30" s="130">
        <v>9</v>
      </c>
    </row>
    <row r="31" s="104" customFormat="1" ht="18.6" customHeight="1" spans="1:13">
      <c r="A31" s="137"/>
      <c r="B31" s="127"/>
      <c r="C31" s="129"/>
      <c r="D31" s="116" t="s">
        <v>72</v>
      </c>
      <c r="E31" s="139">
        <f t="shared" si="4"/>
        <v>493.842487</v>
      </c>
      <c r="F31" s="117">
        <v>332.124851</v>
      </c>
      <c r="G31" s="117">
        <v>85.52704</v>
      </c>
      <c r="H31" s="117">
        <v>75.53228</v>
      </c>
      <c r="I31" s="117">
        <v>0.147173</v>
      </c>
      <c r="J31" s="117">
        <v>0.045284</v>
      </c>
      <c r="K31" s="117">
        <v>0.362272</v>
      </c>
      <c r="L31" s="130">
        <v>0</v>
      </c>
      <c r="M31" s="130">
        <v>0.103587</v>
      </c>
    </row>
    <row r="32" s="104" customFormat="1" ht="18.6" customHeight="1" spans="1:13">
      <c r="A32" s="137"/>
      <c r="B32" s="131"/>
      <c r="C32" s="133"/>
      <c r="D32" s="116" t="s">
        <v>20</v>
      </c>
      <c r="E32" s="117">
        <v>4.59</v>
      </c>
      <c r="F32" s="117">
        <v>67.2531950455692</v>
      </c>
      <c r="G32" s="117">
        <v>17.3186880941655</v>
      </c>
      <c r="H32" s="117">
        <v>15.2948120075379</v>
      </c>
      <c r="I32" s="130">
        <v>0.0298016075720921</v>
      </c>
      <c r="J32" s="130">
        <v>0.00916972540679757</v>
      </c>
      <c r="K32" s="130">
        <v>0.0733578032543806</v>
      </c>
      <c r="L32" s="130">
        <v>0</v>
      </c>
      <c r="M32" s="130">
        <v>0.0209757164939921</v>
      </c>
    </row>
    <row r="33" s="104" customFormat="1" ht="18.6" customHeight="1" spans="1:13">
      <c r="A33" s="137"/>
      <c r="B33" s="124" t="s">
        <v>82</v>
      </c>
      <c r="C33" s="126"/>
      <c r="D33" s="116" t="s">
        <v>78</v>
      </c>
      <c r="E33" s="130">
        <f t="shared" si="4"/>
        <v>2962</v>
      </c>
      <c r="F33" s="130">
        <v>2810</v>
      </c>
      <c r="G33" s="130">
        <v>0</v>
      </c>
      <c r="H33" s="130">
        <v>152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</row>
    <row r="34" s="104" customFormat="1" ht="18.6" customHeight="1" spans="1:13">
      <c r="A34" s="137"/>
      <c r="B34" s="127"/>
      <c r="C34" s="129"/>
      <c r="D34" s="116" t="s">
        <v>72</v>
      </c>
      <c r="E34" s="117">
        <f t="shared" si="4"/>
        <v>161.25126</v>
      </c>
      <c r="F34" s="117">
        <v>144.22726</v>
      </c>
      <c r="G34" s="130">
        <v>0</v>
      </c>
      <c r="H34" s="117">
        <v>17.024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</row>
    <row r="35" s="104" customFormat="1" ht="18.6" customHeight="1" spans="1:13">
      <c r="A35" s="142"/>
      <c r="B35" s="131"/>
      <c r="C35" s="133"/>
      <c r="D35" s="116" t="s">
        <v>20</v>
      </c>
      <c r="E35" s="117">
        <v>6.05</v>
      </c>
      <c r="F35" s="117">
        <v>89.4425631154758</v>
      </c>
      <c r="G35" s="130">
        <v>0</v>
      </c>
      <c r="H35" s="117">
        <v>10.5574368845242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</row>
    <row r="36" s="104" customFormat="1" ht="18.6" customHeight="1" spans="1:13">
      <c r="A36" s="143" t="s">
        <v>83</v>
      </c>
      <c r="B36" s="144"/>
      <c r="C36" s="145"/>
      <c r="D36" s="116" t="s">
        <v>71</v>
      </c>
      <c r="E36" s="117">
        <f t="shared" ref="E36:E38" si="5">SUM(F36:M36)</f>
        <v>623.1426144</v>
      </c>
      <c r="F36" s="117">
        <v>281.0565144</v>
      </c>
      <c r="G36" s="117">
        <v>50.1164</v>
      </c>
      <c r="H36" s="117">
        <v>47.751</v>
      </c>
      <c r="I36" s="117">
        <v>52.34</v>
      </c>
      <c r="J36" s="117">
        <v>135.4487</v>
      </c>
      <c r="K36" s="130">
        <v>0</v>
      </c>
      <c r="L36" s="130">
        <v>0</v>
      </c>
      <c r="M36" s="117">
        <v>56.43</v>
      </c>
    </row>
    <row r="37" s="104" customFormat="1" ht="18.6" customHeight="1" spans="1:13">
      <c r="A37" s="146"/>
      <c r="B37" s="147"/>
      <c r="C37" s="148"/>
      <c r="D37" s="116" t="s">
        <v>74</v>
      </c>
      <c r="E37" s="130">
        <f t="shared" si="5"/>
        <v>6793</v>
      </c>
      <c r="F37" s="130">
        <v>6196</v>
      </c>
      <c r="G37" s="130">
        <v>61</v>
      </c>
      <c r="H37" s="130">
        <v>29</v>
      </c>
      <c r="I37" s="130">
        <v>103</v>
      </c>
      <c r="J37" s="130">
        <v>332</v>
      </c>
      <c r="K37" s="130">
        <v>0</v>
      </c>
      <c r="L37" s="130">
        <v>0</v>
      </c>
      <c r="M37" s="130">
        <v>72</v>
      </c>
    </row>
    <row r="38" s="104" customFormat="1" ht="18.6" customHeight="1" spans="1:13">
      <c r="A38" s="146"/>
      <c r="B38" s="147"/>
      <c r="C38" s="148"/>
      <c r="D38" s="116" t="s">
        <v>72</v>
      </c>
      <c r="E38" s="117">
        <f t="shared" si="5"/>
        <v>48.781471</v>
      </c>
      <c r="F38" s="117">
        <v>41.704371</v>
      </c>
      <c r="G38" s="117">
        <v>0.197456</v>
      </c>
      <c r="H38" s="130">
        <v>0.313584</v>
      </c>
      <c r="I38" s="117">
        <v>1.415429</v>
      </c>
      <c r="J38" s="117">
        <v>3.954011</v>
      </c>
      <c r="K38" s="130">
        <v>0</v>
      </c>
      <c r="L38" s="130">
        <v>0</v>
      </c>
      <c r="M38" s="117">
        <v>1.19662</v>
      </c>
    </row>
    <row r="39" s="104" customFormat="1" ht="18.6" customHeight="1" spans="1:13">
      <c r="A39" s="146"/>
      <c r="B39" s="147"/>
      <c r="C39" s="148"/>
      <c r="D39" s="116" t="s">
        <v>19</v>
      </c>
      <c r="E39" s="117">
        <v>34.89</v>
      </c>
      <c r="F39" s="117">
        <v>52.2871849889055</v>
      </c>
      <c r="G39" s="117">
        <v>-90.4636058403749</v>
      </c>
      <c r="H39" s="130">
        <v>16518.1240063593</v>
      </c>
      <c r="I39" s="117">
        <v>-41.0669846558293</v>
      </c>
      <c r="J39" s="117">
        <v>64.6795089115773</v>
      </c>
      <c r="K39" s="130">
        <v>0</v>
      </c>
      <c r="L39" s="130">
        <v>0</v>
      </c>
      <c r="M39" s="117">
        <v>-37.0910209263752</v>
      </c>
    </row>
    <row r="40" s="104" customFormat="1" ht="18.6" customHeight="1" spans="1:13">
      <c r="A40" s="149"/>
      <c r="B40" s="150"/>
      <c r="C40" s="151"/>
      <c r="D40" s="116" t="s">
        <v>20</v>
      </c>
      <c r="E40" s="117">
        <v>0.689115984619427</v>
      </c>
      <c r="F40" s="117">
        <v>85.4922374112088</v>
      </c>
      <c r="G40" s="117">
        <v>0.404776641524402</v>
      </c>
      <c r="H40" s="117">
        <v>0.642834243354408</v>
      </c>
      <c r="I40" s="117">
        <v>2.90157096738637</v>
      </c>
      <c r="J40" s="117">
        <v>8.10555917840198</v>
      </c>
      <c r="K40" s="130">
        <v>0</v>
      </c>
      <c r="L40" s="130">
        <v>0</v>
      </c>
      <c r="M40" s="117">
        <v>2.45302155812398</v>
      </c>
    </row>
    <row r="41" s="104" customFormat="1" ht="21" customHeight="1" spans="1:13">
      <c r="A41" s="152" t="s">
        <v>84</v>
      </c>
      <c r="B41" s="153"/>
      <c r="C41" s="153"/>
      <c r="D41" s="154"/>
      <c r="E41" s="117">
        <f>SUM(F41:M41)</f>
        <v>59.303417</v>
      </c>
      <c r="F41" s="117">
        <v>50.140959</v>
      </c>
      <c r="G41" s="117">
        <v>9.162458</v>
      </c>
      <c r="H41" s="117">
        <v>0</v>
      </c>
      <c r="I41" s="117">
        <v>0</v>
      </c>
      <c r="J41" s="130">
        <v>0</v>
      </c>
      <c r="K41" s="130">
        <v>0</v>
      </c>
      <c r="L41" s="130">
        <v>0</v>
      </c>
      <c r="M41" s="117">
        <v>0</v>
      </c>
    </row>
    <row r="42" s="104" customFormat="1" ht="21" customHeight="1" spans="1:13">
      <c r="A42" s="152" t="s">
        <v>85</v>
      </c>
      <c r="B42" s="153"/>
      <c r="C42" s="153"/>
      <c r="D42" s="154"/>
      <c r="E42" s="117">
        <f>SUM(F42:M42)</f>
        <v>3.120122</v>
      </c>
      <c r="F42" s="117">
        <v>0.705503</v>
      </c>
      <c r="G42" s="117">
        <v>1.752358</v>
      </c>
      <c r="H42" s="130">
        <v>0</v>
      </c>
      <c r="I42" s="117">
        <v>0.662261</v>
      </c>
      <c r="J42" s="130">
        <v>0</v>
      </c>
      <c r="K42" s="130">
        <v>0</v>
      </c>
      <c r="L42" s="130">
        <v>0</v>
      </c>
      <c r="M42" s="130">
        <v>0</v>
      </c>
    </row>
    <row r="43" s="104" customFormat="1" ht="21" customHeight="1" spans="1:13">
      <c r="A43" s="152" t="s">
        <v>86</v>
      </c>
      <c r="B43" s="153"/>
      <c r="C43" s="153"/>
      <c r="D43" s="154"/>
      <c r="E43" s="117">
        <f>SUM(F43:M43)</f>
        <v>212.354669</v>
      </c>
      <c r="F43" s="117">
        <v>212.368793</v>
      </c>
      <c r="G43" s="117">
        <v>-0.014124</v>
      </c>
      <c r="H43" s="130">
        <v>0</v>
      </c>
      <c r="I43" s="117">
        <v>0</v>
      </c>
      <c r="J43" s="130">
        <v>0</v>
      </c>
      <c r="K43" s="130">
        <v>0</v>
      </c>
      <c r="L43" s="130">
        <v>0</v>
      </c>
      <c r="M43" s="130">
        <v>0</v>
      </c>
    </row>
    <row r="44" s="104" customFormat="1" ht="21" customHeight="1" spans="1:13">
      <c r="A44" s="152" t="s">
        <v>87</v>
      </c>
      <c r="B44" s="153"/>
      <c r="C44" s="153"/>
      <c r="D44" s="154"/>
      <c r="E44" s="117">
        <f t="shared" ref="E44:E49" si="6">SUM(F44:M44)</f>
        <v>1285.124614</v>
      </c>
      <c r="F44" s="117">
        <v>743.588109</v>
      </c>
      <c r="G44" s="117">
        <v>269.009867</v>
      </c>
      <c r="H44" s="117">
        <v>121.19661</v>
      </c>
      <c r="I44" s="117">
        <v>15.638391</v>
      </c>
      <c r="J44" s="117">
        <v>118.040998</v>
      </c>
      <c r="K44" s="117">
        <v>3.3123</v>
      </c>
      <c r="L44" s="117">
        <v>0</v>
      </c>
      <c r="M44" s="117">
        <v>14.338339</v>
      </c>
    </row>
    <row r="45" s="104" customFormat="1" ht="21" customHeight="1" spans="1:13">
      <c r="A45" s="152" t="s">
        <v>88</v>
      </c>
      <c r="B45" s="153"/>
      <c r="C45" s="153"/>
      <c r="D45" s="154"/>
      <c r="E45" s="117">
        <f t="shared" si="6"/>
        <v>1681.553545</v>
      </c>
      <c r="F45" s="117">
        <v>1065.386875</v>
      </c>
      <c r="G45" s="117">
        <v>280.031638</v>
      </c>
      <c r="H45" s="117">
        <v>143.507724</v>
      </c>
      <c r="I45" s="117">
        <v>68.517074</v>
      </c>
      <c r="J45" s="117">
        <v>90.553184</v>
      </c>
      <c r="K45" s="117">
        <v>17.27968</v>
      </c>
      <c r="L45" s="117">
        <v>0.15732</v>
      </c>
      <c r="M45" s="117">
        <v>16.12005</v>
      </c>
    </row>
    <row r="46" s="104" customFormat="1" ht="21" customHeight="1" spans="1:13">
      <c r="A46" s="152" t="s">
        <v>89</v>
      </c>
      <c r="B46" s="153"/>
      <c r="C46" s="153"/>
      <c r="D46" s="154"/>
      <c r="E46" s="117">
        <f t="shared" si="6"/>
        <v>532.835562</v>
      </c>
      <c r="F46" s="117">
        <v>391.21298</v>
      </c>
      <c r="G46" s="117">
        <v>86.043152</v>
      </c>
      <c r="H46" s="117">
        <v>36.781638</v>
      </c>
      <c r="I46" s="117">
        <v>1.621792</v>
      </c>
      <c r="J46" s="117">
        <v>5.8425</v>
      </c>
      <c r="K46" s="117">
        <v>11.2473</v>
      </c>
      <c r="L46" s="117">
        <v>0.0192</v>
      </c>
      <c r="M46" s="130">
        <v>0.067</v>
      </c>
    </row>
    <row r="47" s="104" customFormat="1" ht="21" customHeight="1" spans="1:13">
      <c r="A47" s="152" t="s">
        <v>90</v>
      </c>
      <c r="B47" s="153"/>
      <c r="C47" s="153"/>
      <c r="D47" s="154"/>
      <c r="E47" s="117">
        <f t="shared" si="6"/>
        <v>1261.193266</v>
      </c>
      <c r="F47" s="117">
        <v>236.876289</v>
      </c>
      <c r="G47" s="130">
        <v>291.138379</v>
      </c>
      <c r="H47" s="117">
        <v>699.340048</v>
      </c>
      <c r="I47" s="130">
        <v>0</v>
      </c>
      <c r="J47" s="117">
        <v>4.271087</v>
      </c>
      <c r="K47" s="130">
        <v>0</v>
      </c>
      <c r="L47" s="117">
        <v>29.567463</v>
      </c>
      <c r="M47" s="130">
        <v>0</v>
      </c>
    </row>
    <row r="48" s="104" customFormat="1" ht="21" customHeight="1" spans="1:13">
      <c r="A48" s="152" t="s">
        <v>91</v>
      </c>
      <c r="B48" s="153"/>
      <c r="C48" s="153"/>
      <c r="D48" s="154"/>
      <c r="E48" s="117">
        <f t="shared" si="6"/>
        <v>1255.933266</v>
      </c>
      <c r="F48" s="117">
        <v>231.616289</v>
      </c>
      <c r="G48" s="117">
        <v>291.138379</v>
      </c>
      <c r="H48" s="117">
        <v>699.340048</v>
      </c>
      <c r="I48" s="130">
        <v>0</v>
      </c>
      <c r="J48" s="117">
        <v>4.271087</v>
      </c>
      <c r="K48" s="130">
        <v>0</v>
      </c>
      <c r="L48" s="117">
        <v>29.567463</v>
      </c>
      <c r="M48" s="130">
        <v>0</v>
      </c>
    </row>
    <row r="49" s="104" customFormat="1" ht="21" customHeight="1" spans="1:13">
      <c r="A49" s="152" t="s">
        <v>92</v>
      </c>
      <c r="B49" s="153"/>
      <c r="C49" s="153"/>
      <c r="D49" s="154"/>
      <c r="E49" s="117">
        <f t="shared" si="6"/>
        <v>5.17421300000381</v>
      </c>
      <c r="F49" s="117">
        <v>4.65327000000343</v>
      </c>
      <c r="G49" s="117">
        <v>0.520943</v>
      </c>
      <c r="H49" s="117">
        <v>-7.105427357601e-14</v>
      </c>
      <c r="I49" s="130">
        <v>1.53704604599625e-13</v>
      </c>
      <c r="J49" s="130">
        <v>0</v>
      </c>
      <c r="K49" s="130">
        <v>0</v>
      </c>
      <c r="L49" s="130">
        <v>0</v>
      </c>
      <c r="M49" s="130">
        <v>2.98594482472936e-13</v>
      </c>
    </row>
    <row r="50" s="104" customFormat="1" ht="51" customHeight="1" spans="1:12">
      <c r="A50" s="155" t="s">
        <v>93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60"/>
    </row>
    <row r="51" s="104" customFormat="1" ht="21.75" customHeight="1" spans="1:12">
      <c r="A51" s="156" t="s">
        <v>94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61"/>
    </row>
    <row r="52" s="104" customFormat="1" ht="26.25" customHeight="1" spans="1:13">
      <c r="A52" s="157" t="s">
        <v>95</v>
      </c>
      <c r="B52" s="157"/>
      <c r="C52" s="157"/>
      <c r="D52" s="157"/>
      <c r="E52" s="157" t="s">
        <v>96</v>
      </c>
      <c r="F52" s="157" t="s">
        <v>62</v>
      </c>
      <c r="G52" s="157" t="s">
        <v>63</v>
      </c>
      <c r="H52" s="157" t="s">
        <v>64</v>
      </c>
      <c r="I52" s="157" t="s">
        <v>65</v>
      </c>
      <c r="J52" s="157" t="s">
        <v>66</v>
      </c>
      <c r="K52" s="157" t="s">
        <v>67</v>
      </c>
      <c r="L52" s="157" t="s">
        <v>68</v>
      </c>
      <c r="M52" s="112" t="s">
        <v>69</v>
      </c>
    </row>
    <row r="53" s="104" customFormat="1" ht="18" customHeight="1" spans="1:13">
      <c r="A53" s="113" t="s">
        <v>97</v>
      </c>
      <c r="B53" s="114"/>
      <c r="C53" s="115"/>
      <c r="D53" s="116" t="s">
        <v>98</v>
      </c>
      <c r="E53" s="117">
        <f t="shared" ref="E53:E63" si="7">SUM(F53:M53)</f>
        <v>17360.8645919975</v>
      </c>
      <c r="F53" s="117">
        <v>8476.548926</v>
      </c>
      <c r="G53" s="117">
        <v>2948.970945</v>
      </c>
      <c r="H53" s="117">
        <v>1764.3485489975</v>
      </c>
      <c r="I53" s="117">
        <v>611.607938</v>
      </c>
      <c r="J53" s="117">
        <v>2233.734894</v>
      </c>
      <c r="K53" s="117">
        <v>473.90981</v>
      </c>
      <c r="L53" s="117">
        <v>35.946766</v>
      </c>
      <c r="M53" s="117">
        <v>815.796764</v>
      </c>
    </row>
    <row r="54" s="104" customFormat="1" ht="18" customHeight="1" spans="1:13">
      <c r="A54" s="118"/>
      <c r="B54" s="119"/>
      <c r="C54" s="120"/>
      <c r="D54" s="116" t="s">
        <v>99</v>
      </c>
      <c r="E54" s="130">
        <f t="shared" si="7"/>
        <v>53955</v>
      </c>
      <c r="F54" s="130">
        <v>31694</v>
      </c>
      <c r="G54" s="130">
        <v>7860</v>
      </c>
      <c r="H54" s="130">
        <v>4788</v>
      </c>
      <c r="I54" s="130">
        <v>1209</v>
      </c>
      <c r="J54" s="130">
        <v>5631</v>
      </c>
      <c r="K54" s="130">
        <v>1223</v>
      </c>
      <c r="L54" s="130">
        <v>220</v>
      </c>
      <c r="M54" s="130">
        <v>1330</v>
      </c>
    </row>
    <row r="55" s="104" customFormat="1" ht="18" customHeight="1" spans="1:13">
      <c r="A55" s="118"/>
      <c r="B55" s="119"/>
      <c r="C55" s="120"/>
      <c r="D55" s="116" t="s">
        <v>100</v>
      </c>
      <c r="E55" s="117">
        <v>54.1972726073256</v>
      </c>
      <c r="F55" s="117">
        <v>78.7119998230629</v>
      </c>
      <c r="G55" s="117">
        <v>32.0416471724036</v>
      </c>
      <c r="H55" s="117">
        <v>43.3408015546844</v>
      </c>
      <c r="I55" s="117">
        <v>34.5120986646428</v>
      </c>
      <c r="J55" s="117">
        <v>72.9855619545311</v>
      </c>
      <c r="K55" s="117">
        <v>37.7549474032088</v>
      </c>
      <c r="L55" s="117">
        <v>86.8503001014271</v>
      </c>
      <c r="M55" s="117">
        <v>43.8613410452407</v>
      </c>
    </row>
    <row r="56" s="104" customFormat="1" ht="18" customHeight="1" spans="1:13">
      <c r="A56" s="118"/>
      <c r="B56" s="119"/>
      <c r="C56" s="120"/>
      <c r="D56" s="116" t="s">
        <v>101</v>
      </c>
      <c r="E56" s="117">
        <f t="shared" si="7"/>
        <v>20138.180702</v>
      </c>
      <c r="F56" s="117">
        <v>11056.559821</v>
      </c>
      <c r="G56" s="117">
        <v>3036.518403</v>
      </c>
      <c r="H56" s="117">
        <v>1735.989898</v>
      </c>
      <c r="I56" s="117">
        <v>502.32913</v>
      </c>
      <c r="J56" s="117">
        <v>2290.807271</v>
      </c>
      <c r="K56" s="117">
        <v>558.784067</v>
      </c>
      <c r="L56" s="117">
        <v>0.71</v>
      </c>
      <c r="M56" s="117">
        <v>956.482112</v>
      </c>
    </row>
    <row r="57" s="104" customFormat="1" ht="18" customHeight="1" spans="1:13">
      <c r="A57" s="121"/>
      <c r="B57" s="122"/>
      <c r="C57" s="123"/>
      <c r="D57" s="116" t="s">
        <v>102</v>
      </c>
      <c r="E57" s="130">
        <f t="shared" si="7"/>
        <v>8360</v>
      </c>
      <c r="F57" s="130">
        <v>3726</v>
      </c>
      <c r="G57" s="130">
        <v>1572</v>
      </c>
      <c r="H57" s="130">
        <v>1236</v>
      </c>
      <c r="I57" s="130">
        <v>156</v>
      </c>
      <c r="J57" s="130">
        <v>1172</v>
      </c>
      <c r="K57" s="130">
        <v>145</v>
      </c>
      <c r="L57" s="130">
        <v>2</v>
      </c>
      <c r="M57" s="130">
        <v>351</v>
      </c>
    </row>
    <row r="58" s="104" customFormat="1" ht="18" customHeight="1" spans="1:13">
      <c r="A58" s="113" t="s">
        <v>73</v>
      </c>
      <c r="B58" s="114"/>
      <c r="C58" s="115"/>
      <c r="D58" s="116" t="s">
        <v>98</v>
      </c>
      <c r="E58" s="117">
        <f t="shared" si="7"/>
        <v>29.409542</v>
      </c>
      <c r="F58" s="117">
        <v>13.799015</v>
      </c>
      <c r="G58" s="117">
        <v>15.610527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30">
        <v>0</v>
      </c>
    </row>
    <row r="59" s="104" customFormat="1" ht="18" customHeight="1" spans="1:13">
      <c r="A59" s="118"/>
      <c r="B59" s="119"/>
      <c r="C59" s="120"/>
      <c r="D59" s="116" t="s">
        <v>99</v>
      </c>
      <c r="E59" s="130">
        <f t="shared" si="7"/>
        <v>67</v>
      </c>
      <c r="F59" s="130">
        <v>51</v>
      </c>
      <c r="G59" s="130">
        <v>16</v>
      </c>
      <c r="H59" s="130">
        <v>0</v>
      </c>
      <c r="I59" s="130">
        <v>0</v>
      </c>
      <c r="J59" s="130">
        <v>0</v>
      </c>
      <c r="K59" s="130">
        <v>0</v>
      </c>
      <c r="L59" s="130">
        <v>0</v>
      </c>
      <c r="M59" s="130">
        <v>0</v>
      </c>
    </row>
    <row r="60" s="104" customFormat="1" ht="18" customHeight="1" spans="1:13">
      <c r="A60" s="118"/>
      <c r="B60" s="119"/>
      <c r="C60" s="120"/>
      <c r="D60" s="116" t="s">
        <v>101</v>
      </c>
      <c r="E60" s="117">
        <f t="shared" si="7"/>
        <v>1396.115085</v>
      </c>
      <c r="F60" s="117">
        <v>1246.40656</v>
      </c>
      <c r="G60" s="117">
        <v>145.358525</v>
      </c>
      <c r="H60" s="117">
        <v>0</v>
      </c>
      <c r="I60" s="117">
        <v>0.35</v>
      </c>
      <c r="J60" s="117">
        <v>0</v>
      </c>
      <c r="K60" s="117">
        <v>4</v>
      </c>
      <c r="L60" s="117">
        <v>0</v>
      </c>
      <c r="M60" s="130">
        <v>0</v>
      </c>
    </row>
    <row r="61" s="104" customFormat="1" ht="18" customHeight="1" spans="1:13">
      <c r="A61" s="121"/>
      <c r="B61" s="122"/>
      <c r="C61" s="123"/>
      <c r="D61" s="116" t="s">
        <v>102</v>
      </c>
      <c r="E61" s="130">
        <f t="shared" si="7"/>
        <v>35</v>
      </c>
      <c r="F61" s="130">
        <v>5</v>
      </c>
      <c r="G61" s="130">
        <v>28</v>
      </c>
      <c r="H61" s="130">
        <v>0</v>
      </c>
      <c r="I61" s="130">
        <v>1</v>
      </c>
      <c r="J61" s="130">
        <v>0</v>
      </c>
      <c r="K61" s="130">
        <v>1</v>
      </c>
      <c r="L61" s="130">
        <v>0</v>
      </c>
      <c r="M61" s="130">
        <v>0</v>
      </c>
    </row>
    <row r="62" s="104" customFormat="1" ht="18" customHeight="1" spans="1:13">
      <c r="A62" s="158" t="s">
        <v>76</v>
      </c>
      <c r="B62" s="134" t="s">
        <v>77</v>
      </c>
      <c r="C62" s="134" t="s">
        <v>70</v>
      </c>
      <c r="D62" s="116" t="s">
        <v>98</v>
      </c>
      <c r="E62" s="117">
        <f t="shared" si="7"/>
        <v>11949.6580128762</v>
      </c>
      <c r="F62" s="117">
        <v>4770.967079</v>
      </c>
      <c r="G62" s="117">
        <v>2607.097728</v>
      </c>
      <c r="H62" s="117">
        <v>864.9559168762</v>
      </c>
      <c r="I62" s="117">
        <v>568.338864</v>
      </c>
      <c r="J62" s="117">
        <v>1895.062076</v>
      </c>
      <c r="K62" s="117">
        <v>464.860055</v>
      </c>
      <c r="L62" s="117">
        <v>3.120334</v>
      </c>
      <c r="M62" s="117">
        <v>775.25596</v>
      </c>
    </row>
    <row r="63" s="104" customFormat="1" ht="18" customHeight="1" spans="1:13">
      <c r="A63" s="158"/>
      <c r="B63" s="137"/>
      <c r="C63" s="137"/>
      <c r="D63" s="116" t="s">
        <v>99</v>
      </c>
      <c r="E63" s="130">
        <f t="shared" si="7"/>
        <v>22324</v>
      </c>
      <c r="F63" s="130">
        <v>9485</v>
      </c>
      <c r="G63" s="130">
        <v>4423</v>
      </c>
      <c r="H63" s="130">
        <v>1341</v>
      </c>
      <c r="I63" s="130">
        <v>1027</v>
      </c>
      <c r="J63" s="130">
        <v>3512</v>
      </c>
      <c r="K63" s="130">
        <v>1207</v>
      </c>
      <c r="L63" s="130">
        <v>9</v>
      </c>
      <c r="M63" s="130">
        <v>1320</v>
      </c>
    </row>
    <row r="64" s="104" customFormat="1" ht="18" customHeight="1" spans="1:13">
      <c r="A64" s="158"/>
      <c r="B64" s="137"/>
      <c r="C64" s="137"/>
      <c r="D64" s="116" t="s">
        <v>103</v>
      </c>
      <c r="E64" s="117">
        <v>44.6459909478597</v>
      </c>
      <c r="F64" s="130">
        <v>0</v>
      </c>
      <c r="G64" s="117">
        <v>31.8535760713533</v>
      </c>
      <c r="H64" s="117">
        <v>28.2017772227998</v>
      </c>
      <c r="I64" s="117">
        <v>33.7480503995439</v>
      </c>
      <c r="J64" s="117">
        <v>66.845816899951</v>
      </c>
      <c r="K64" s="117">
        <v>38.0171588446203</v>
      </c>
      <c r="L64" s="117">
        <v>26.7946615977509</v>
      </c>
      <c r="M64" s="117">
        <v>42.5239833477131</v>
      </c>
    </row>
    <row r="65" s="104" customFormat="1" ht="18" customHeight="1" spans="1:13">
      <c r="A65" s="158"/>
      <c r="B65" s="137"/>
      <c r="C65" s="137"/>
      <c r="D65" s="116" t="s">
        <v>101</v>
      </c>
      <c r="E65" s="117">
        <f t="shared" ref="E65:E68" si="8">SUM(F65:M65)</f>
        <v>14589.707473</v>
      </c>
      <c r="F65" s="117">
        <v>7490.771784</v>
      </c>
      <c r="G65" s="117">
        <v>1811.759685</v>
      </c>
      <c r="H65" s="117">
        <v>1404.309271</v>
      </c>
      <c r="I65" s="117">
        <v>433.02923</v>
      </c>
      <c r="J65" s="117">
        <v>1994.491608</v>
      </c>
      <c r="K65" s="117">
        <v>551.465501</v>
      </c>
      <c r="L65" s="117">
        <v>0.71</v>
      </c>
      <c r="M65" s="117">
        <v>903.170394</v>
      </c>
    </row>
    <row r="66" s="104" customFormat="1" ht="18" customHeight="1" spans="1:13">
      <c r="A66" s="158"/>
      <c r="B66" s="137"/>
      <c r="C66" s="142"/>
      <c r="D66" s="116" t="s">
        <v>102</v>
      </c>
      <c r="E66" s="130">
        <f t="shared" si="8"/>
        <v>4766</v>
      </c>
      <c r="F66" s="130">
        <v>2350</v>
      </c>
      <c r="G66" s="130">
        <v>500</v>
      </c>
      <c r="H66" s="130">
        <v>509</v>
      </c>
      <c r="I66" s="130">
        <v>131</v>
      </c>
      <c r="J66" s="130">
        <v>811</v>
      </c>
      <c r="K66" s="130">
        <v>139</v>
      </c>
      <c r="L66" s="130">
        <v>2</v>
      </c>
      <c r="M66" s="130">
        <v>324</v>
      </c>
    </row>
    <row r="67" s="104" customFormat="1" ht="18" customHeight="1" spans="1:13">
      <c r="A67" s="158"/>
      <c r="B67" s="137"/>
      <c r="C67" s="134" t="s">
        <v>79</v>
      </c>
      <c r="D67" s="116" t="s">
        <v>98</v>
      </c>
      <c r="E67" s="117">
        <f t="shared" si="8"/>
        <v>1340.448191</v>
      </c>
      <c r="F67" s="117">
        <v>28.305465</v>
      </c>
      <c r="G67" s="117">
        <v>297.573689</v>
      </c>
      <c r="H67" s="117">
        <v>46.855471</v>
      </c>
      <c r="I67" s="117">
        <v>341.717507</v>
      </c>
      <c r="J67" s="117">
        <v>511.181604</v>
      </c>
      <c r="K67" s="117">
        <v>42.629552</v>
      </c>
      <c r="L67" s="130">
        <v>0</v>
      </c>
      <c r="M67" s="117">
        <v>72.184903</v>
      </c>
    </row>
    <row r="68" s="104" customFormat="1" ht="18" customHeight="1" spans="1:13">
      <c r="A68" s="158"/>
      <c r="B68" s="137"/>
      <c r="C68" s="137"/>
      <c r="D68" s="116" t="s">
        <v>99</v>
      </c>
      <c r="E68" s="130">
        <f t="shared" si="8"/>
        <v>2251</v>
      </c>
      <c r="F68" s="130">
        <v>60</v>
      </c>
      <c r="G68" s="130">
        <v>429</v>
      </c>
      <c r="H68" s="130">
        <v>65</v>
      </c>
      <c r="I68" s="130">
        <v>618</v>
      </c>
      <c r="J68" s="130">
        <v>883</v>
      </c>
      <c r="K68" s="130">
        <v>105</v>
      </c>
      <c r="L68" s="130">
        <v>0</v>
      </c>
      <c r="M68" s="130">
        <v>91</v>
      </c>
    </row>
    <row r="69" s="104" customFormat="1" ht="18" customHeight="1" spans="1:13">
      <c r="A69" s="158"/>
      <c r="B69" s="137"/>
      <c r="C69" s="137"/>
      <c r="D69" s="116" t="s">
        <v>103</v>
      </c>
      <c r="E69" s="117">
        <v>165.454832300387</v>
      </c>
      <c r="F69" s="130" t="s">
        <v>24</v>
      </c>
      <c r="G69" s="117">
        <v>9126.95499271098</v>
      </c>
      <c r="H69" s="117">
        <v>130.530572540811</v>
      </c>
      <c r="I69" s="117">
        <v>55.3602928153807</v>
      </c>
      <c r="J69" s="117">
        <v>3468.46896935064</v>
      </c>
      <c r="K69" s="117">
        <v>35.6620453061308</v>
      </c>
      <c r="L69" s="130">
        <v>0</v>
      </c>
      <c r="M69" s="117">
        <v>1593.77104819428</v>
      </c>
    </row>
    <row r="70" s="104" customFormat="1" ht="18" customHeight="1" spans="1:13">
      <c r="A70" s="158"/>
      <c r="B70" s="137"/>
      <c r="C70" s="137"/>
      <c r="D70" s="116" t="s">
        <v>101</v>
      </c>
      <c r="E70" s="117">
        <f t="shared" ref="E70:E73" si="9">SUM(F70:M70)</f>
        <v>1704.571864</v>
      </c>
      <c r="F70" s="117">
        <v>324.129508</v>
      </c>
      <c r="G70" s="117">
        <v>199.836588</v>
      </c>
      <c r="H70" s="117">
        <v>30.536111</v>
      </c>
      <c r="I70" s="117">
        <v>324.92003</v>
      </c>
      <c r="J70" s="117">
        <v>747.136051</v>
      </c>
      <c r="K70" s="117">
        <v>69.573776</v>
      </c>
      <c r="L70" s="130">
        <v>0</v>
      </c>
      <c r="M70" s="130">
        <v>8.4398</v>
      </c>
    </row>
    <row r="71" s="104" customFormat="1" ht="18" customHeight="1" spans="1:13">
      <c r="A71" s="158"/>
      <c r="B71" s="142"/>
      <c r="C71" s="142"/>
      <c r="D71" s="116" t="s">
        <v>102</v>
      </c>
      <c r="E71" s="130">
        <f t="shared" si="9"/>
        <v>773</v>
      </c>
      <c r="F71" s="130">
        <v>42</v>
      </c>
      <c r="G71" s="130">
        <v>39</v>
      </c>
      <c r="H71" s="130">
        <v>23</v>
      </c>
      <c r="I71" s="130">
        <v>343</v>
      </c>
      <c r="J71" s="130">
        <v>300</v>
      </c>
      <c r="K71" s="130">
        <v>15</v>
      </c>
      <c r="L71" s="130">
        <v>0</v>
      </c>
      <c r="M71" s="130">
        <v>11</v>
      </c>
    </row>
    <row r="72" s="104" customFormat="1" ht="18" customHeight="1" spans="1:13">
      <c r="A72" s="158"/>
      <c r="B72" s="113" t="s">
        <v>104</v>
      </c>
      <c r="C72" s="115"/>
      <c r="D72" s="116" t="s">
        <v>98</v>
      </c>
      <c r="E72" s="117">
        <f t="shared" si="9"/>
        <v>11621.1148578762</v>
      </c>
      <c r="F72" s="117">
        <v>4516.109809</v>
      </c>
      <c r="G72" s="117">
        <v>2555.177841</v>
      </c>
      <c r="H72" s="117">
        <v>844.0415088762</v>
      </c>
      <c r="I72" s="117">
        <v>568.338864</v>
      </c>
      <c r="J72" s="117">
        <v>1895.062076</v>
      </c>
      <c r="K72" s="117">
        <v>464.008465</v>
      </c>
      <c r="L72" s="117">
        <v>3.120334</v>
      </c>
      <c r="M72" s="117">
        <v>775.25596</v>
      </c>
    </row>
    <row r="73" s="104" customFormat="1" ht="18" customHeight="1" spans="1:13">
      <c r="A73" s="158"/>
      <c r="B73" s="118"/>
      <c r="C73" s="120"/>
      <c r="D73" s="116" t="s">
        <v>99</v>
      </c>
      <c r="E73" s="130">
        <f t="shared" si="9"/>
        <v>21612</v>
      </c>
      <c r="F73" s="130">
        <v>8974</v>
      </c>
      <c r="G73" s="130">
        <v>4325</v>
      </c>
      <c r="H73" s="130">
        <v>1241</v>
      </c>
      <c r="I73" s="130">
        <v>1027</v>
      </c>
      <c r="J73" s="130">
        <v>3512</v>
      </c>
      <c r="K73" s="130">
        <v>1204</v>
      </c>
      <c r="L73" s="130">
        <v>9</v>
      </c>
      <c r="M73" s="130">
        <v>1320</v>
      </c>
    </row>
    <row r="74" s="104" customFormat="1" ht="18" customHeight="1" spans="1:13">
      <c r="A74" s="158"/>
      <c r="B74" s="118"/>
      <c r="C74" s="120"/>
      <c r="D74" s="116" t="s">
        <v>103</v>
      </c>
      <c r="E74" s="117">
        <v>44.5078457966732</v>
      </c>
      <c r="F74" s="130" t="s">
        <v>24</v>
      </c>
      <c r="G74" s="117">
        <v>31.5488946431341</v>
      </c>
      <c r="H74" s="117">
        <v>28.3761984777972</v>
      </c>
      <c r="I74" s="117">
        <v>33.7509999519792</v>
      </c>
      <c r="J74" s="117">
        <v>66.8468846675749</v>
      </c>
      <c r="K74" s="117">
        <v>37.9587603181369</v>
      </c>
      <c r="L74" s="117">
        <v>26.7946615977509</v>
      </c>
      <c r="M74" s="117">
        <v>42.5263996579711</v>
      </c>
    </row>
    <row r="75" s="104" customFormat="1" ht="18" customHeight="1" spans="1:13">
      <c r="A75" s="158"/>
      <c r="B75" s="118"/>
      <c r="C75" s="120"/>
      <c r="D75" s="116" t="s">
        <v>101</v>
      </c>
      <c r="E75" s="117">
        <f t="shared" ref="E75:E120" si="10">SUM(F75:M75)</f>
        <v>13781.508449</v>
      </c>
      <c r="F75" s="117">
        <v>6874.350171</v>
      </c>
      <c r="G75" s="130">
        <v>1777.425915</v>
      </c>
      <c r="H75" s="117">
        <v>1246.86563</v>
      </c>
      <c r="I75" s="117">
        <v>433.02923</v>
      </c>
      <c r="J75" s="117">
        <v>1994.491608</v>
      </c>
      <c r="K75" s="117">
        <v>551.465501</v>
      </c>
      <c r="L75" s="117">
        <v>0.71</v>
      </c>
      <c r="M75" s="117">
        <v>903.170394</v>
      </c>
    </row>
    <row r="76" s="104" customFormat="1" ht="18" customHeight="1" spans="1:13">
      <c r="A76" s="158"/>
      <c r="B76" s="121"/>
      <c r="C76" s="123"/>
      <c r="D76" s="116" t="s">
        <v>102</v>
      </c>
      <c r="E76" s="130">
        <f t="shared" si="10"/>
        <v>4566</v>
      </c>
      <c r="F76" s="130">
        <v>2208</v>
      </c>
      <c r="G76" s="130">
        <v>487</v>
      </c>
      <c r="H76" s="130">
        <v>464</v>
      </c>
      <c r="I76" s="130">
        <v>131</v>
      </c>
      <c r="J76" s="130">
        <v>811</v>
      </c>
      <c r="K76" s="130">
        <v>139</v>
      </c>
      <c r="L76" s="130">
        <v>2</v>
      </c>
      <c r="M76" s="130">
        <v>324</v>
      </c>
    </row>
    <row r="77" s="104" customFormat="1" ht="18" customHeight="1" spans="1:13">
      <c r="A77" s="158"/>
      <c r="B77" s="113" t="s">
        <v>81</v>
      </c>
      <c r="C77" s="115"/>
      <c r="D77" s="116" t="s">
        <v>98</v>
      </c>
      <c r="E77" s="117">
        <f t="shared" si="10"/>
        <v>227.066573</v>
      </c>
      <c r="F77" s="117">
        <v>157.246307</v>
      </c>
      <c r="G77" s="117">
        <v>51.919887</v>
      </c>
      <c r="H77" s="117">
        <v>17.048789</v>
      </c>
      <c r="I77" s="117">
        <v>0</v>
      </c>
      <c r="J77" s="117">
        <v>0</v>
      </c>
      <c r="K77" s="117">
        <v>0.85159</v>
      </c>
      <c r="L77" s="130">
        <v>0</v>
      </c>
      <c r="M77" s="130">
        <v>0</v>
      </c>
    </row>
    <row r="78" s="104" customFormat="1" ht="18" customHeight="1" spans="1:13">
      <c r="A78" s="158"/>
      <c r="B78" s="118"/>
      <c r="C78" s="120"/>
      <c r="D78" s="116" t="s">
        <v>99</v>
      </c>
      <c r="E78" s="130">
        <f t="shared" si="10"/>
        <v>541</v>
      </c>
      <c r="F78" s="130">
        <v>346</v>
      </c>
      <c r="G78" s="130">
        <v>98</v>
      </c>
      <c r="H78" s="130">
        <v>94</v>
      </c>
      <c r="I78" s="130">
        <v>0</v>
      </c>
      <c r="J78" s="130">
        <v>0</v>
      </c>
      <c r="K78" s="130">
        <v>3</v>
      </c>
      <c r="L78" s="130">
        <v>0</v>
      </c>
      <c r="M78" s="130">
        <v>0</v>
      </c>
    </row>
    <row r="79" s="104" customFormat="1" ht="18" customHeight="1" spans="1:13">
      <c r="A79" s="158"/>
      <c r="B79" s="118"/>
      <c r="C79" s="120"/>
      <c r="D79" s="116" t="s">
        <v>101</v>
      </c>
      <c r="E79" s="117">
        <f t="shared" si="10"/>
        <v>494.348105</v>
      </c>
      <c r="F79" s="117">
        <v>326.634944</v>
      </c>
      <c r="G79" s="117">
        <v>34.33377</v>
      </c>
      <c r="H79" s="117">
        <v>133.379391</v>
      </c>
      <c r="I79" s="117">
        <v>0</v>
      </c>
      <c r="J79" s="130">
        <v>0</v>
      </c>
      <c r="K79" s="117">
        <v>0</v>
      </c>
      <c r="L79" s="130">
        <v>0</v>
      </c>
      <c r="M79" s="130">
        <v>0</v>
      </c>
    </row>
    <row r="80" s="104" customFormat="1" ht="18" customHeight="1" spans="1:13">
      <c r="A80" s="158"/>
      <c r="B80" s="121"/>
      <c r="C80" s="123"/>
      <c r="D80" s="116" t="s">
        <v>102</v>
      </c>
      <c r="E80" s="130">
        <f t="shared" si="10"/>
        <v>145</v>
      </c>
      <c r="F80" s="130">
        <v>90</v>
      </c>
      <c r="G80" s="130">
        <v>13</v>
      </c>
      <c r="H80" s="130">
        <v>42</v>
      </c>
      <c r="I80" s="130">
        <v>0</v>
      </c>
      <c r="J80" s="130">
        <v>0</v>
      </c>
      <c r="K80" s="130">
        <v>0</v>
      </c>
      <c r="L80" s="130">
        <v>0</v>
      </c>
      <c r="M80" s="130">
        <v>0</v>
      </c>
    </row>
    <row r="81" s="104" customFormat="1" ht="18" customHeight="1" spans="1:13">
      <c r="A81" s="158"/>
      <c r="B81" s="113" t="s">
        <v>82</v>
      </c>
      <c r="C81" s="115"/>
      <c r="D81" s="116" t="s">
        <v>98</v>
      </c>
      <c r="E81" s="117">
        <f t="shared" si="10"/>
        <v>101.476582</v>
      </c>
      <c r="F81" s="117">
        <v>97.610963</v>
      </c>
      <c r="G81" s="130">
        <v>0</v>
      </c>
      <c r="H81" s="117">
        <v>3.865619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</row>
    <row r="82" s="104" customFormat="1" ht="18" customHeight="1" spans="1:13">
      <c r="A82" s="158"/>
      <c r="B82" s="118"/>
      <c r="C82" s="120"/>
      <c r="D82" s="116" t="s">
        <v>99</v>
      </c>
      <c r="E82" s="130">
        <f t="shared" si="10"/>
        <v>171</v>
      </c>
      <c r="F82" s="130">
        <v>165</v>
      </c>
      <c r="G82" s="130">
        <v>0</v>
      </c>
      <c r="H82" s="130">
        <v>6</v>
      </c>
      <c r="I82" s="130">
        <v>0</v>
      </c>
      <c r="J82" s="130">
        <v>0</v>
      </c>
      <c r="K82" s="130">
        <v>0</v>
      </c>
      <c r="L82" s="130">
        <v>0</v>
      </c>
      <c r="M82" s="130">
        <v>0</v>
      </c>
    </row>
    <row r="83" s="104" customFormat="1" ht="18" customHeight="1" spans="1:13">
      <c r="A83" s="158"/>
      <c r="B83" s="118"/>
      <c r="C83" s="120"/>
      <c r="D83" s="116" t="s">
        <v>101</v>
      </c>
      <c r="E83" s="117">
        <f t="shared" si="10"/>
        <v>313.850919</v>
      </c>
      <c r="F83" s="117">
        <v>289.786669</v>
      </c>
      <c r="G83" s="130">
        <v>0</v>
      </c>
      <c r="H83" s="117">
        <v>24.06425</v>
      </c>
      <c r="I83" s="130">
        <v>0</v>
      </c>
      <c r="J83" s="130">
        <v>0</v>
      </c>
      <c r="K83" s="130">
        <v>0</v>
      </c>
      <c r="L83" s="130">
        <v>0</v>
      </c>
      <c r="M83" s="130">
        <v>0</v>
      </c>
    </row>
    <row r="84" s="104" customFormat="1" ht="18" customHeight="1" spans="1:13">
      <c r="A84" s="134"/>
      <c r="B84" s="118"/>
      <c r="C84" s="120"/>
      <c r="D84" s="162" t="s">
        <v>102</v>
      </c>
      <c r="E84" s="130">
        <f t="shared" si="10"/>
        <v>55</v>
      </c>
      <c r="F84" s="130">
        <v>52</v>
      </c>
      <c r="G84" s="130">
        <v>0</v>
      </c>
      <c r="H84" s="130">
        <v>3</v>
      </c>
      <c r="I84" s="130">
        <v>0</v>
      </c>
      <c r="J84" s="130">
        <v>0</v>
      </c>
      <c r="K84" s="130">
        <v>0</v>
      </c>
      <c r="L84" s="130">
        <v>0</v>
      </c>
      <c r="M84" s="130">
        <v>0</v>
      </c>
    </row>
    <row r="85" s="104" customFormat="1" ht="18" customHeight="1" spans="1:13">
      <c r="A85" s="163" t="s">
        <v>105</v>
      </c>
      <c r="B85" s="158" t="s">
        <v>98</v>
      </c>
      <c r="C85" s="158"/>
      <c r="D85" s="158"/>
      <c r="E85" s="117">
        <f t="shared" si="10"/>
        <v>1998.8815833404</v>
      </c>
      <c r="F85" s="117">
        <v>716.471766</v>
      </c>
      <c r="G85" s="130">
        <v>217.237754</v>
      </c>
      <c r="H85" s="117">
        <v>772.6772943404</v>
      </c>
      <c r="I85" s="130">
        <v>0</v>
      </c>
      <c r="J85" s="117">
        <v>255.687469</v>
      </c>
      <c r="K85" s="117">
        <v>4.2035</v>
      </c>
      <c r="L85" s="117">
        <v>32.6038</v>
      </c>
      <c r="M85" s="130">
        <v>0</v>
      </c>
    </row>
    <row r="86" s="104" customFormat="1" ht="18" customHeight="1" spans="1:13">
      <c r="A86" s="163"/>
      <c r="B86" s="158" t="s">
        <v>99</v>
      </c>
      <c r="C86" s="158"/>
      <c r="D86" s="158"/>
      <c r="E86" s="130">
        <f t="shared" si="10"/>
        <v>19308</v>
      </c>
      <c r="F86" s="130">
        <v>11036</v>
      </c>
      <c r="G86" s="130">
        <v>3056</v>
      </c>
      <c r="H86" s="130">
        <v>2923</v>
      </c>
      <c r="I86" s="130">
        <v>0</v>
      </c>
      <c r="J86" s="130">
        <v>2075</v>
      </c>
      <c r="K86" s="130">
        <v>8</v>
      </c>
      <c r="L86" s="130">
        <v>210</v>
      </c>
      <c r="M86" s="130">
        <v>0</v>
      </c>
    </row>
    <row r="87" s="104" customFormat="1" ht="18" customHeight="1" spans="1:13">
      <c r="A87" s="163"/>
      <c r="B87" s="158" t="s">
        <v>101</v>
      </c>
      <c r="C87" s="158"/>
      <c r="D87" s="158"/>
      <c r="E87" s="117">
        <f t="shared" si="10"/>
        <v>1249.542145</v>
      </c>
      <c r="F87" s="130">
        <v>820.110338</v>
      </c>
      <c r="G87" s="130">
        <v>250.04186</v>
      </c>
      <c r="H87" s="117">
        <v>122.81524</v>
      </c>
      <c r="I87" s="130">
        <v>0</v>
      </c>
      <c r="J87" s="117">
        <v>56.574707</v>
      </c>
      <c r="K87" s="130">
        <v>0</v>
      </c>
      <c r="L87" s="117">
        <v>0</v>
      </c>
      <c r="M87" s="130">
        <v>0</v>
      </c>
    </row>
    <row r="88" s="104" customFormat="1" ht="18" customHeight="1" spans="1:13">
      <c r="A88" s="163"/>
      <c r="B88" s="158" t="s">
        <v>102</v>
      </c>
      <c r="C88" s="158"/>
      <c r="D88" s="158"/>
      <c r="E88" s="130">
        <f t="shared" si="10"/>
        <v>2878</v>
      </c>
      <c r="F88" s="130">
        <v>1092</v>
      </c>
      <c r="G88" s="130">
        <v>897</v>
      </c>
      <c r="H88" s="130">
        <v>689</v>
      </c>
      <c r="I88" s="130">
        <v>0</v>
      </c>
      <c r="J88" s="130">
        <v>200</v>
      </c>
      <c r="K88" s="130">
        <v>0</v>
      </c>
      <c r="L88" s="130">
        <v>0</v>
      </c>
      <c r="M88" s="130">
        <v>0</v>
      </c>
    </row>
    <row r="89" s="104" customFormat="1" ht="18" customHeight="1" spans="1:13">
      <c r="A89" s="163"/>
      <c r="B89" s="158" t="s">
        <v>106</v>
      </c>
      <c r="C89" s="158"/>
      <c r="D89" s="116" t="s">
        <v>98</v>
      </c>
      <c r="E89" s="164">
        <f t="shared" si="10"/>
        <v>1979.4752273404</v>
      </c>
      <c r="F89" s="117">
        <v>697.06541</v>
      </c>
      <c r="G89" s="130">
        <v>217.237754</v>
      </c>
      <c r="H89" s="117">
        <v>772.6772943404</v>
      </c>
      <c r="I89" s="130">
        <v>0</v>
      </c>
      <c r="J89" s="130">
        <v>255.687469</v>
      </c>
      <c r="K89" s="130">
        <v>4.2035</v>
      </c>
      <c r="L89" s="117">
        <v>32.6038</v>
      </c>
      <c r="M89" s="130">
        <v>0</v>
      </c>
    </row>
    <row r="90" s="104" customFormat="1" ht="18" customHeight="1" spans="1:13">
      <c r="A90" s="163"/>
      <c r="B90" s="158"/>
      <c r="C90" s="158"/>
      <c r="D90" s="116" t="s">
        <v>99</v>
      </c>
      <c r="E90" s="165">
        <f t="shared" si="10"/>
        <v>19277</v>
      </c>
      <c r="F90" s="130">
        <v>11005</v>
      </c>
      <c r="G90" s="130">
        <v>3056</v>
      </c>
      <c r="H90" s="130">
        <v>2923</v>
      </c>
      <c r="I90" s="130">
        <v>0</v>
      </c>
      <c r="J90" s="130">
        <v>2075</v>
      </c>
      <c r="K90" s="130">
        <v>8</v>
      </c>
      <c r="L90" s="130">
        <v>210</v>
      </c>
      <c r="M90" s="130">
        <v>0</v>
      </c>
    </row>
    <row r="91" s="104" customFormat="1" ht="18" customHeight="1" spans="1:13">
      <c r="A91" s="163"/>
      <c r="B91" s="158"/>
      <c r="C91" s="158"/>
      <c r="D91" s="116" t="s">
        <v>101</v>
      </c>
      <c r="E91" s="164">
        <f t="shared" si="10"/>
        <v>1258.343695</v>
      </c>
      <c r="F91" s="117">
        <v>814.310338</v>
      </c>
      <c r="G91" s="130">
        <v>250.04186</v>
      </c>
      <c r="H91" s="117">
        <v>122.81524</v>
      </c>
      <c r="I91" s="130">
        <v>0</v>
      </c>
      <c r="J91" s="130">
        <v>56.574707</v>
      </c>
      <c r="K91" s="130">
        <v>0</v>
      </c>
      <c r="L91" s="117">
        <v>14.60155</v>
      </c>
      <c r="M91" s="130">
        <v>0</v>
      </c>
    </row>
    <row r="92" s="104" customFormat="1" ht="18" customHeight="1" spans="1:13">
      <c r="A92" s="163"/>
      <c r="B92" s="158"/>
      <c r="C92" s="158"/>
      <c r="D92" s="116" t="s">
        <v>102</v>
      </c>
      <c r="E92" s="165">
        <f t="shared" si="10"/>
        <v>2874</v>
      </c>
      <c r="F92" s="130">
        <v>1088</v>
      </c>
      <c r="G92" s="130">
        <v>897</v>
      </c>
      <c r="H92" s="130">
        <v>689</v>
      </c>
      <c r="I92" s="130">
        <v>0</v>
      </c>
      <c r="J92" s="130">
        <v>200</v>
      </c>
      <c r="K92" s="130">
        <v>0</v>
      </c>
      <c r="L92" s="130">
        <v>0</v>
      </c>
      <c r="M92" s="130">
        <v>0</v>
      </c>
    </row>
    <row r="93" s="104" customFormat="1" ht="18" customHeight="1" spans="1:13">
      <c r="A93" s="118" t="s">
        <v>83</v>
      </c>
      <c r="B93" s="119"/>
      <c r="C93" s="120"/>
      <c r="D93" s="166" t="s">
        <v>98</v>
      </c>
      <c r="E93" s="117">
        <f t="shared" si="10"/>
        <v>8.44051</v>
      </c>
      <c r="F93" s="117">
        <v>8.25352</v>
      </c>
      <c r="G93" s="117">
        <v>0.13</v>
      </c>
      <c r="H93" s="130">
        <v>0</v>
      </c>
      <c r="I93" s="130">
        <v>0</v>
      </c>
      <c r="J93" s="117">
        <v>0.05699</v>
      </c>
      <c r="K93" s="130">
        <v>0</v>
      </c>
      <c r="L93" s="130">
        <v>0</v>
      </c>
      <c r="M93" s="130">
        <v>0</v>
      </c>
    </row>
    <row r="94" s="104" customFormat="1" ht="18" customHeight="1" spans="1:13">
      <c r="A94" s="118"/>
      <c r="B94" s="119"/>
      <c r="C94" s="120"/>
      <c r="D94" s="116" t="s">
        <v>99</v>
      </c>
      <c r="E94" s="130">
        <f t="shared" si="10"/>
        <v>96</v>
      </c>
      <c r="F94" s="130">
        <v>82</v>
      </c>
      <c r="G94" s="130">
        <v>1</v>
      </c>
      <c r="H94" s="130">
        <v>0</v>
      </c>
      <c r="I94" s="130">
        <v>2</v>
      </c>
      <c r="J94" s="130">
        <v>10</v>
      </c>
      <c r="K94" s="130">
        <v>0</v>
      </c>
      <c r="L94" s="130">
        <v>0</v>
      </c>
      <c r="M94" s="130">
        <v>1</v>
      </c>
    </row>
    <row r="95" s="104" customFormat="1" ht="18" customHeight="1" spans="1:13">
      <c r="A95" s="118"/>
      <c r="B95" s="119"/>
      <c r="C95" s="120"/>
      <c r="D95" s="116" t="s">
        <v>101</v>
      </c>
      <c r="E95" s="117">
        <f t="shared" si="10"/>
        <v>16.787468</v>
      </c>
      <c r="F95" s="117">
        <v>0.15</v>
      </c>
      <c r="G95" s="117">
        <v>0</v>
      </c>
      <c r="H95" s="130">
        <v>0</v>
      </c>
      <c r="I95" s="130">
        <v>0.3</v>
      </c>
      <c r="J95" s="117">
        <v>16.237468</v>
      </c>
      <c r="K95" s="130">
        <v>0</v>
      </c>
      <c r="L95" s="130">
        <v>0</v>
      </c>
      <c r="M95" s="130">
        <v>0.1</v>
      </c>
    </row>
    <row r="96" s="104" customFormat="1" ht="18" customHeight="1" spans="1:13">
      <c r="A96" s="121"/>
      <c r="B96" s="122"/>
      <c r="C96" s="123"/>
      <c r="D96" s="116" t="s">
        <v>102</v>
      </c>
      <c r="E96" s="130">
        <f t="shared" si="10"/>
        <v>122</v>
      </c>
      <c r="F96" s="130">
        <v>6</v>
      </c>
      <c r="G96" s="130">
        <v>0</v>
      </c>
      <c r="H96" s="130">
        <v>0</v>
      </c>
      <c r="I96" s="130">
        <v>2</v>
      </c>
      <c r="J96" s="130">
        <v>113</v>
      </c>
      <c r="K96" s="130">
        <v>0</v>
      </c>
      <c r="L96" s="130">
        <v>0</v>
      </c>
      <c r="M96" s="130">
        <v>1</v>
      </c>
    </row>
    <row r="97" s="104" customFormat="1" ht="18" customHeight="1" spans="1:13">
      <c r="A97" s="113" t="s">
        <v>84</v>
      </c>
      <c r="B97" s="114"/>
      <c r="C97" s="115"/>
      <c r="D97" s="116" t="s">
        <v>98</v>
      </c>
      <c r="E97" s="117">
        <f t="shared" si="10"/>
        <v>42.457215</v>
      </c>
      <c r="F97" s="117">
        <v>2.358189</v>
      </c>
      <c r="G97" s="117">
        <v>0</v>
      </c>
      <c r="H97" s="117">
        <v>0</v>
      </c>
      <c r="I97" s="130">
        <v>0</v>
      </c>
      <c r="J97" s="130">
        <v>0</v>
      </c>
      <c r="K97" s="130">
        <v>0</v>
      </c>
      <c r="L97" s="130">
        <v>0</v>
      </c>
      <c r="M97" s="130">
        <v>40.099026</v>
      </c>
    </row>
    <row r="98" s="104" customFormat="1" ht="18" customHeight="1" spans="1:13">
      <c r="A98" s="118"/>
      <c r="B98" s="119"/>
      <c r="C98" s="120"/>
      <c r="D98" s="116" t="s">
        <v>99</v>
      </c>
      <c r="E98" s="130">
        <f t="shared" si="10"/>
        <v>2</v>
      </c>
      <c r="F98" s="130">
        <v>1</v>
      </c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130">
        <v>0</v>
      </c>
      <c r="M98" s="130">
        <v>1</v>
      </c>
    </row>
    <row r="99" s="104" customFormat="1" ht="18" customHeight="1" spans="1:13">
      <c r="A99" s="118"/>
      <c r="B99" s="119"/>
      <c r="C99" s="120"/>
      <c r="D99" s="116" t="s">
        <v>101</v>
      </c>
      <c r="E99" s="117">
        <f t="shared" si="10"/>
        <v>10</v>
      </c>
      <c r="F99" s="117">
        <v>0</v>
      </c>
      <c r="G99" s="117">
        <v>0</v>
      </c>
      <c r="H99" s="117">
        <v>10</v>
      </c>
      <c r="I99" s="130">
        <v>0</v>
      </c>
      <c r="J99" s="130">
        <v>0</v>
      </c>
      <c r="K99" s="117">
        <v>0</v>
      </c>
      <c r="L99" s="130">
        <v>0</v>
      </c>
      <c r="M99" s="117">
        <v>0</v>
      </c>
    </row>
    <row r="100" s="104" customFormat="1" ht="18" customHeight="1" spans="1:13">
      <c r="A100" s="121"/>
      <c r="B100" s="122"/>
      <c r="C100" s="123"/>
      <c r="D100" s="116" t="s">
        <v>102</v>
      </c>
      <c r="E100" s="130">
        <f t="shared" si="10"/>
        <v>1</v>
      </c>
      <c r="F100" s="130">
        <v>0</v>
      </c>
      <c r="G100" s="130">
        <v>0</v>
      </c>
      <c r="H100" s="130">
        <v>1</v>
      </c>
      <c r="I100" s="130">
        <v>0</v>
      </c>
      <c r="J100" s="130">
        <v>0</v>
      </c>
      <c r="K100" s="130">
        <v>0</v>
      </c>
      <c r="L100" s="130">
        <v>0</v>
      </c>
      <c r="M100" s="130">
        <v>0</v>
      </c>
    </row>
    <row r="101" s="104" customFormat="1" ht="18" customHeight="1" spans="1:13">
      <c r="A101" s="113" t="s">
        <v>85</v>
      </c>
      <c r="B101" s="114"/>
      <c r="C101" s="115"/>
      <c r="D101" s="116" t="s">
        <v>98</v>
      </c>
      <c r="E101" s="117">
        <f t="shared" si="10"/>
        <v>7.4973</v>
      </c>
      <c r="F101" s="117">
        <v>7.4973</v>
      </c>
      <c r="G101" s="130">
        <v>0</v>
      </c>
      <c r="H101" s="117">
        <v>0</v>
      </c>
      <c r="I101" s="130">
        <v>0</v>
      </c>
      <c r="J101" s="130">
        <v>0</v>
      </c>
      <c r="K101" s="130">
        <v>0</v>
      </c>
      <c r="L101" s="130">
        <v>0</v>
      </c>
      <c r="M101" s="130">
        <v>0</v>
      </c>
    </row>
    <row r="102" s="104" customFormat="1" ht="18" customHeight="1" spans="1:13">
      <c r="A102" s="118"/>
      <c r="B102" s="119"/>
      <c r="C102" s="120"/>
      <c r="D102" s="116" t="s">
        <v>99</v>
      </c>
      <c r="E102" s="130">
        <f t="shared" si="10"/>
        <v>19</v>
      </c>
      <c r="F102" s="130">
        <v>18</v>
      </c>
      <c r="G102" s="130">
        <v>0</v>
      </c>
      <c r="H102" s="130">
        <v>0</v>
      </c>
      <c r="I102" s="130">
        <v>1</v>
      </c>
      <c r="J102" s="130">
        <v>0</v>
      </c>
      <c r="K102" s="130">
        <v>0</v>
      </c>
      <c r="L102" s="130">
        <v>0</v>
      </c>
      <c r="M102" s="130">
        <v>0</v>
      </c>
    </row>
    <row r="103" s="104" customFormat="1" ht="18" customHeight="1" spans="1:13">
      <c r="A103" s="118"/>
      <c r="B103" s="119"/>
      <c r="C103" s="120"/>
      <c r="D103" s="116" t="s">
        <v>101</v>
      </c>
      <c r="E103" s="117">
        <f t="shared" si="10"/>
        <v>0.3</v>
      </c>
      <c r="F103" s="117">
        <v>0</v>
      </c>
      <c r="G103" s="130">
        <v>0</v>
      </c>
      <c r="H103" s="130">
        <v>0</v>
      </c>
      <c r="I103" s="117">
        <v>0.3</v>
      </c>
      <c r="J103" s="130">
        <v>0</v>
      </c>
      <c r="K103" s="130">
        <v>0</v>
      </c>
      <c r="L103" s="130">
        <v>0</v>
      </c>
      <c r="M103" s="130">
        <v>0</v>
      </c>
    </row>
    <row r="104" s="104" customFormat="1" ht="18" customHeight="1" spans="1:13">
      <c r="A104" s="121"/>
      <c r="B104" s="122"/>
      <c r="C104" s="123"/>
      <c r="D104" s="116" t="s">
        <v>102</v>
      </c>
      <c r="E104" s="130">
        <f t="shared" si="10"/>
        <v>1</v>
      </c>
      <c r="F104" s="130">
        <v>0</v>
      </c>
      <c r="G104" s="130">
        <v>0</v>
      </c>
      <c r="H104" s="130">
        <v>0</v>
      </c>
      <c r="I104" s="130">
        <v>1</v>
      </c>
      <c r="J104" s="130">
        <v>0</v>
      </c>
      <c r="K104" s="130">
        <v>0</v>
      </c>
      <c r="L104" s="130">
        <v>0</v>
      </c>
      <c r="M104" s="130">
        <v>0</v>
      </c>
    </row>
    <row r="105" s="104" customFormat="1" ht="18" customHeight="1" spans="1:13">
      <c r="A105" s="113" t="s">
        <v>87</v>
      </c>
      <c r="B105" s="114"/>
      <c r="C105" s="115"/>
      <c r="D105" s="116" t="s">
        <v>98</v>
      </c>
      <c r="E105" s="117">
        <f t="shared" si="10"/>
        <v>589.4224116184</v>
      </c>
      <c r="F105" s="117">
        <v>428.647139</v>
      </c>
      <c r="G105" s="117">
        <v>50.058468</v>
      </c>
      <c r="H105" s="117">
        <v>52.6020616184</v>
      </c>
      <c r="I105" s="117">
        <v>0</v>
      </c>
      <c r="J105" s="117">
        <v>57.837743</v>
      </c>
      <c r="K105" s="117">
        <v>0</v>
      </c>
      <c r="L105" s="130">
        <v>0</v>
      </c>
      <c r="M105" s="130">
        <v>0.277</v>
      </c>
    </row>
    <row r="106" s="104" customFormat="1" ht="18" customHeight="1" spans="1:13">
      <c r="A106" s="118"/>
      <c r="B106" s="119"/>
      <c r="C106" s="120"/>
      <c r="D106" s="116" t="s">
        <v>99</v>
      </c>
      <c r="E106" s="130">
        <f t="shared" si="10"/>
        <v>203</v>
      </c>
      <c r="F106" s="130">
        <v>111</v>
      </c>
      <c r="G106" s="130">
        <v>55</v>
      </c>
      <c r="H106" s="130">
        <v>9</v>
      </c>
      <c r="I106" s="130">
        <v>0</v>
      </c>
      <c r="J106" s="130">
        <v>22</v>
      </c>
      <c r="K106" s="130">
        <v>0</v>
      </c>
      <c r="L106" s="130">
        <v>0</v>
      </c>
      <c r="M106" s="130">
        <v>6</v>
      </c>
    </row>
    <row r="107" s="104" customFormat="1" ht="18" customHeight="1" spans="1:13">
      <c r="A107" s="118"/>
      <c r="B107" s="119"/>
      <c r="C107" s="120"/>
      <c r="D107" s="116" t="s">
        <v>101</v>
      </c>
      <c r="E107" s="117">
        <f t="shared" si="10"/>
        <v>1659.667369</v>
      </c>
      <c r="F107" s="117">
        <v>892.069639</v>
      </c>
      <c r="G107" s="117">
        <v>383.0549</v>
      </c>
      <c r="H107" s="117">
        <v>128.75717</v>
      </c>
      <c r="I107" s="117">
        <v>0</v>
      </c>
      <c r="J107" s="117">
        <v>214.007094</v>
      </c>
      <c r="K107" s="117">
        <v>0.968566</v>
      </c>
      <c r="L107" s="130">
        <v>0</v>
      </c>
      <c r="M107" s="130">
        <v>40.81</v>
      </c>
    </row>
    <row r="108" s="104" customFormat="1" ht="18" customHeight="1" spans="1:13">
      <c r="A108" s="121"/>
      <c r="B108" s="122"/>
      <c r="C108" s="123"/>
      <c r="D108" s="116" t="s">
        <v>102</v>
      </c>
      <c r="E108" s="130">
        <f t="shared" si="10"/>
        <v>259</v>
      </c>
      <c r="F108" s="130">
        <v>169</v>
      </c>
      <c r="G108" s="130">
        <v>43</v>
      </c>
      <c r="H108" s="130">
        <v>17</v>
      </c>
      <c r="I108" s="130">
        <v>0</v>
      </c>
      <c r="J108" s="130">
        <v>10</v>
      </c>
      <c r="K108" s="130">
        <v>2</v>
      </c>
      <c r="L108" s="130">
        <v>0</v>
      </c>
      <c r="M108" s="130">
        <v>18</v>
      </c>
    </row>
    <row r="109" s="104" customFormat="1" ht="18" customHeight="1" spans="1:13">
      <c r="A109" s="113" t="s">
        <v>107</v>
      </c>
      <c r="B109" s="114"/>
      <c r="C109" s="115"/>
      <c r="D109" s="116" t="s">
        <v>98</v>
      </c>
      <c r="E109" s="117">
        <f t="shared" si="10"/>
        <v>407.5375582864</v>
      </c>
      <c r="F109" s="117">
        <v>307.659575</v>
      </c>
      <c r="G109" s="117">
        <v>20.986949</v>
      </c>
      <c r="H109" s="117">
        <v>11.0078132864</v>
      </c>
      <c r="I109" s="117">
        <v>43.191032</v>
      </c>
      <c r="J109" s="117">
        <v>24.304779</v>
      </c>
      <c r="K109" s="117">
        <v>0</v>
      </c>
      <c r="L109" s="130">
        <v>0.222632</v>
      </c>
      <c r="M109" s="130">
        <v>0.164778</v>
      </c>
    </row>
    <row r="110" s="104" customFormat="1" ht="18" customHeight="1" spans="1:13">
      <c r="A110" s="118"/>
      <c r="B110" s="119"/>
      <c r="C110" s="120"/>
      <c r="D110" s="116" t="s">
        <v>99</v>
      </c>
      <c r="E110" s="130">
        <f t="shared" si="10"/>
        <v>2046</v>
      </c>
      <c r="F110" s="130">
        <v>1797</v>
      </c>
      <c r="G110" s="130">
        <v>51</v>
      </c>
      <c r="H110" s="130">
        <v>13</v>
      </c>
      <c r="I110" s="130">
        <v>173</v>
      </c>
      <c r="J110" s="130">
        <v>6</v>
      </c>
      <c r="K110" s="130">
        <v>4</v>
      </c>
      <c r="L110" s="130">
        <v>1</v>
      </c>
      <c r="M110" s="130">
        <v>1</v>
      </c>
    </row>
    <row r="111" s="104" customFormat="1" ht="18" customHeight="1" spans="1:13">
      <c r="A111" s="118"/>
      <c r="B111" s="119"/>
      <c r="C111" s="120"/>
      <c r="D111" s="116" t="s">
        <v>101</v>
      </c>
      <c r="E111" s="117">
        <f t="shared" si="10"/>
        <v>1163.820287</v>
      </c>
      <c r="F111" s="117">
        <v>607.0515</v>
      </c>
      <c r="G111" s="117">
        <v>402.1968</v>
      </c>
      <c r="H111" s="117">
        <v>66.325371</v>
      </c>
      <c r="I111" s="117">
        <v>67.1999</v>
      </c>
      <c r="J111" s="117">
        <v>7.644998</v>
      </c>
      <c r="K111" s="117">
        <v>1</v>
      </c>
      <c r="L111" s="130">
        <v>0</v>
      </c>
      <c r="M111" s="130">
        <v>12.401718</v>
      </c>
    </row>
    <row r="112" s="104" customFormat="1" ht="18" customHeight="1" spans="1:13">
      <c r="A112" s="121"/>
      <c r="B112" s="122"/>
      <c r="C112" s="123"/>
      <c r="D112" s="116" t="s">
        <v>102</v>
      </c>
      <c r="E112" s="130">
        <f t="shared" si="10"/>
        <v>254</v>
      </c>
      <c r="F112" s="130">
        <v>104</v>
      </c>
      <c r="G112" s="130">
        <v>84</v>
      </c>
      <c r="H112" s="130">
        <v>10</v>
      </c>
      <c r="I112" s="130">
        <v>21</v>
      </c>
      <c r="J112" s="130">
        <v>24</v>
      </c>
      <c r="K112" s="130">
        <v>3</v>
      </c>
      <c r="L112" s="130">
        <v>0</v>
      </c>
      <c r="M112" s="130">
        <v>8</v>
      </c>
    </row>
    <row r="113" s="104" customFormat="1" ht="18" customHeight="1" spans="1:13">
      <c r="A113" s="113" t="s">
        <v>89</v>
      </c>
      <c r="B113" s="114"/>
      <c r="C113" s="115"/>
      <c r="D113" s="116" t="s">
        <v>98</v>
      </c>
      <c r="E113" s="117">
        <f t="shared" si="10"/>
        <v>2327.5604588761</v>
      </c>
      <c r="F113" s="117">
        <v>2220.895343</v>
      </c>
      <c r="G113" s="117">
        <v>37.849519</v>
      </c>
      <c r="H113" s="117">
        <v>63.1054628761</v>
      </c>
      <c r="I113" s="117">
        <v>0.0780420000000042</v>
      </c>
      <c r="J113" s="117">
        <v>0.785837</v>
      </c>
      <c r="K113" s="117">
        <v>4.846255</v>
      </c>
      <c r="L113" s="117">
        <v>0</v>
      </c>
      <c r="M113" s="130">
        <v>0</v>
      </c>
    </row>
    <row r="114" s="104" customFormat="1" ht="18" customHeight="1" spans="1:13">
      <c r="A114" s="118"/>
      <c r="B114" s="119"/>
      <c r="C114" s="120"/>
      <c r="D114" s="116" t="s">
        <v>99</v>
      </c>
      <c r="E114" s="130">
        <f t="shared" si="10"/>
        <v>9888</v>
      </c>
      <c r="F114" s="130">
        <v>9113</v>
      </c>
      <c r="G114" s="130">
        <v>258</v>
      </c>
      <c r="H114" s="130">
        <v>502</v>
      </c>
      <c r="I114" s="130">
        <v>5</v>
      </c>
      <c r="J114" s="130">
        <v>6</v>
      </c>
      <c r="K114" s="130">
        <v>4</v>
      </c>
      <c r="L114" s="130">
        <v>0</v>
      </c>
      <c r="M114" s="130">
        <v>0</v>
      </c>
    </row>
    <row r="115" s="104" customFormat="1" ht="18" customHeight="1" spans="1:13">
      <c r="A115" s="118"/>
      <c r="B115" s="119"/>
      <c r="C115" s="120"/>
      <c r="D115" s="116" t="s">
        <v>101</v>
      </c>
      <c r="E115" s="117">
        <f t="shared" si="10"/>
        <v>51.090875</v>
      </c>
      <c r="F115" s="117">
        <v>0</v>
      </c>
      <c r="G115" s="117">
        <v>44.106633</v>
      </c>
      <c r="H115" s="117">
        <v>3.782846</v>
      </c>
      <c r="I115" s="130">
        <v>0</v>
      </c>
      <c r="J115" s="117">
        <v>1.851396</v>
      </c>
      <c r="K115" s="117">
        <v>1.35</v>
      </c>
      <c r="L115" s="117">
        <v>0</v>
      </c>
      <c r="M115" s="130">
        <v>0</v>
      </c>
    </row>
    <row r="116" s="104" customFormat="1" ht="18" customHeight="1" spans="1:13">
      <c r="A116" s="121"/>
      <c r="B116" s="122"/>
      <c r="C116" s="123"/>
      <c r="D116" s="116" t="s">
        <v>102</v>
      </c>
      <c r="E116" s="130">
        <f t="shared" si="10"/>
        <v>44</v>
      </c>
      <c r="F116" s="130">
        <v>0</v>
      </c>
      <c r="G116" s="130">
        <v>20</v>
      </c>
      <c r="H116" s="130">
        <v>10</v>
      </c>
      <c r="I116" s="130">
        <v>0</v>
      </c>
      <c r="J116" s="130">
        <v>14</v>
      </c>
      <c r="K116" s="130">
        <v>0</v>
      </c>
      <c r="L116" s="130">
        <v>0</v>
      </c>
      <c r="M116" s="130">
        <v>0</v>
      </c>
    </row>
    <row r="117" s="104" customFormat="1" ht="18" customHeight="1" spans="1:13">
      <c r="A117" s="113" t="s">
        <v>108</v>
      </c>
      <c r="B117" s="114"/>
      <c r="C117" s="115"/>
      <c r="D117" s="116" t="s">
        <v>98</v>
      </c>
      <c r="E117" s="117">
        <f t="shared" si="10"/>
        <v>-2.20101714631937e-14</v>
      </c>
      <c r="F117" s="117">
        <v>0</v>
      </c>
      <c r="G117" s="130">
        <v>0</v>
      </c>
      <c r="H117" s="117">
        <v>0</v>
      </c>
      <c r="I117" s="117">
        <v>0</v>
      </c>
      <c r="J117" s="130">
        <v>0</v>
      </c>
      <c r="K117" s="130">
        <v>0</v>
      </c>
      <c r="L117" s="130">
        <v>0</v>
      </c>
      <c r="M117" s="130">
        <v>-2.20101714631937e-14</v>
      </c>
    </row>
    <row r="118" s="104" customFormat="1" ht="18" customHeight="1" spans="1:13">
      <c r="A118" s="118"/>
      <c r="B118" s="119"/>
      <c r="C118" s="120"/>
      <c r="D118" s="116" t="s">
        <v>99</v>
      </c>
      <c r="E118" s="130">
        <f t="shared" si="10"/>
        <v>2</v>
      </c>
      <c r="F118" s="130">
        <v>0</v>
      </c>
      <c r="G118" s="130">
        <v>0</v>
      </c>
      <c r="H118" s="130">
        <v>0</v>
      </c>
      <c r="I118" s="130">
        <v>1</v>
      </c>
      <c r="J118" s="130">
        <v>0</v>
      </c>
      <c r="K118" s="130">
        <v>0</v>
      </c>
      <c r="L118" s="130">
        <v>0</v>
      </c>
      <c r="M118" s="130">
        <v>1</v>
      </c>
    </row>
    <row r="119" s="104" customFormat="1" ht="18" customHeight="1" spans="1:13">
      <c r="A119" s="118"/>
      <c r="B119" s="119"/>
      <c r="C119" s="120"/>
      <c r="D119" s="116" t="s">
        <v>101</v>
      </c>
      <c r="E119" s="117">
        <f t="shared" si="10"/>
        <v>1.14999999999831</v>
      </c>
      <c r="F119" s="130">
        <v>-1.59161572810262e-12</v>
      </c>
      <c r="G119" s="130">
        <v>0</v>
      </c>
      <c r="H119" s="130">
        <v>-2.17603712826531e-14</v>
      </c>
      <c r="I119" s="117">
        <v>1.15</v>
      </c>
      <c r="J119" s="130">
        <v>0</v>
      </c>
      <c r="K119" s="130">
        <v>0</v>
      </c>
      <c r="L119" s="130">
        <v>0</v>
      </c>
      <c r="M119" s="117">
        <v>-7.46069872548105e-14</v>
      </c>
    </row>
    <row r="120" s="104" customFormat="1" ht="18" customHeight="1" spans="1:13">
      <c r="A120" s="121"/>
      <c r="B120" s="122"/>
      <c r="C120" s="123"/>
      <c r="D120" s="116" t="s">
        <v>102</v>
      </c>
      <c r="E120" s="117">
        <f t="shared" si="10"/>
        <v>0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130">
        <v>0</v>
      </c>
      <c r="L120" s="130">
        <v>0</v>
      </c>
      <c r="M120" s="130">
        <v>0</v>
      </c>
    </row>
  </sheetData>
  <mergeCells count="47">
    <mergeCell ref="A1:M1"/>
    <mergeCell ref="A2:K2"/>
    <mergeCell ref="A3:D3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K50"/>
    <mergeCell ref="A51:K51"/>
    <mergeCell ref="A52:D52"/>
    <mergeCell ref="B85:D85"/>
    <mergeCell ref="B86:D86"/>
    <mergeCell ref="B87:D87"/>
    <mergeCell ref="B88:D88"/>
    <mergeCell ref="A13:A35"/>
    <mergeCell ref="A62:A84"/>
    <mergeCell ref="A85:A92"/>
    <mergeCell ref="B13:B23"/>
    <mergeCell ref="B62:B71"/>
    <mergeCell ref="C13:C17"/>
    <mergeCell ref="C18:C23"/>
    <mergeCell ref="C62:C66"/>
    <mergeCell ref="C67:C71"/>
    <mergeCell ref="A4:C7"/>
    <mergeCell ref="A8:C12"/>
    <mergeCell ref="B24:C29"/>
    <mergeCell ref="B30:C32"/>
    <mergeCell ref="B33:C35"/>
    <mergeCell ref="A36:C40"/>
    <mergeCell ref="A53:C57"/>
    <mergeCell ref="A58:C61"/>
    <mergeCell ref="B72:C76"/>
    <mergeCell ref="B77:C80"/>
    <mergeCell ref="B81:C84"/>
    <mergeCell ref="B89:C92"/>
    <mergeCell ref="A93:C96"/>
    <mergeCell ref="A97:C100"/>
    <mergeCell ref="A101:C104"/>
    <mergeCell ref="A105:C108"/>
    <mergeCell ref="A109:C112"/>
    <mergeCell ref="A113:C116"/>
    <mergeCell ref="A117:C120"/>
  </mergeCells>
  <pageMargins left="0.329166666666667" right="0.138888888888889" top="0.669444444444445" bottom="0.338888888888889" header="0.5" footer="0.16875"/>
  <pageSetup paperSize="9" scale="80" orientation="portrait"/>
  <headerFooter alignWithMargins="0">
    <oddFooter>&amp;C&amp;A&amp;R第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28"/>
  <sheetViews>
    <sheetView workbookViewId="0">
      <pane xSplit="3" ySplit="2" topLeftCell="D3" activePane="bottomRight" state="frozen"/>
      <selection/>
      <selection pane="topRight"/>
      <selection pane="bottomLeft"/>
      <selection pane="bottomRight" activeCell="P10" sqref="P10"/>
    </sheetView>
  </sheetViews>
  <sheetFormatPr defaultColWidth="9" defaultRowHeight="18" customHeight="1"/>
  <cols>
    <col min="1" max="1" width="5.1" style="2" customWidth="1"/>
    <col min="2" max="2" width="8.3" style="29" customWidth="1"/>
    <col min="3" max="3" width="8.2" style="29" customWidth="1"/>
    <col min="4" max="4" width="12.125" style="30" customWidth="1"/>
    <col min="5" max="5" width="11.7" style="31" customWidth="1"/>
    <col min="6" max="6" width="9.4" style="31" customWidth="1"/>
    <col min="7" max="7" width="10.8" style="32" customWidth="1"/>
    <col min="8" max="8" width="11.875" style="33" customWidth="1"/>
    <col min="9" max="9" width="9.5" style="31" customWidth="1"/>
    <col min="10" max="10" width="10.3" style="30" customWidth="1"/>
    <col min="11" max="11" width="10.7" style="34" customWidth="1"/>
    <col min="12" max="12" width="9.8" customWidth="1"/>
    <col min="13" max="13" width="13.25" customWidth="1"/>
    <col min="14" max="14" width="13.125" style="35" customWidth="1"/>
    <col min="15" max="16" width="11.75" customWidth="1"/>
    <col min="17" max="17" width="10.5" style="35" customWidth="1"/>
    <col min="18" max="18" width="9.25" style="34" customWidth="1"/>
    <col min="19" max="19" width="11.75" customWidth="1"/>
    <col min="20" max="20" width="12.75" style="35" customWidth="1"/>
    <col min="21" max="21" width="11.75" style="35" customWidth="1"/>
    <col min="22" max="22" width="11.375" customWidth="1"/>
    <col min="23" max="23" width="11.375" style="35" customWidth="1"/>
    <col min="24" max="24" width="10.5" customWidth="1"/>
    <col min="25" max="25" width="12.25" customWidth="1"/>
    <col min="26" max="26" width="11.625" style="35" customWidth="1"/>
    <col min="28" max="28" width="11.375" customWidth="1"/>
    <col min="29" max="29" width="14.375" style="35" customWidth="1"/>
    <col min="30" max="30" width="10.725" customWidth="1"/>
    <col min="31" max="31" width="13.375" customWidth="1"/>
    <col min="32" max="32" width="13.375" style="35" customWidth="1"/>
    <col min="34" max="34" width="13" customWidth="1"/>
    <col min="35" max="35" width="13.875" style="35" customWidth="1"/>
    <col min="37" max="37" width="13.125" customWidth="1"/>
    <col min="38" max="38" width="15.75" style="35" customWidth="1"/>
  </cols>
  <sheetData>
    <row r="1" ht="33.6" customHeight="1"/>
    <row r="2" s="2" customFormat="1" ht="22.15" customHeight="1" spans="1:39">
      <c r="A2" s="36" t="s">
        <v>61</v>
      </c>
      <c r="B2" s="37"/>
      <c r="C2" s="38"/>
      <c r="D2" s="39">
        <v>43101</v>
      </c>
      <c r="E2" s="40">
        <v>42736</v>
      </c>
      <c r="F2" s="41" t="s">
        <v>109</v>
      </c>
      <c r="G2" s="42" t="s">
        <v>110</v>
      </c>
      <c r="H2" s="41" t="s">
        <v>111</v>
      </c>
      <c r="I2" s="41" t="s">
        <v>109</v>
      </c>
      <c r="J2" s="42" t="s">
        <v>112</v>
      </c>
      <c r="K2" s="41" t="s">
        <v>113</v>
      </c>
      <c r="L2" s="41" t="s">
        <v>109</v>
      </c>
      <c r="M2" s="84" t="s">
        <v>114</v>
      </c>
      <c r="N2" s="85" t="s">
        <v>115</v>
      </c>
      <c r="O2" s="41" t="s">
        <v>109</v>
      </c>
      <c r="P2" s="46" t="s">
        <v>116</v>
      </c>
      <c r="Q2" s="85" t="s">
        <v>117</v>
      </c>
      <c r="R2" s="41" t="s">
        <v>109</v>
      </c>
      <c r="S2" s="84" t="s">
        <v>118</v>
      </c>
      <c r="T2" s="85" t="s">
        <v>119</v>
      </c>
      <c r="U2" s="41" t="s">
        <v>109</v>
      </c>
      <c r="V2" s="84" t="s">
        <v>120</v>
      </c>
      <c r="W2" s="85" t="s">
        <v>121</v>
      </c>
      <c r="X2" s="41" t="s">
        <v>109</v>
      </c>
      <c r="Y2" s="84" t="s">
        <v>122</v>
      </c>
      <c r="Z2" s="85" t="s">
        <v>123</v>
      </c>
      <c r="AA2" s="41" t="s">
        <v>109</v>
      </c>
      <c r="AB2" s="84" t="s">
        <v>124</v>
      </c>
      <c r="AC2" s="85" t="s">
        <v>125</v>
      </c>
      <c r="AD2" s="41" t="s">
        <v>109</v>
      </c>
      <c r="AE2" s="84" t="s">
        <v>126</v>
      </c>
      <c r="AF2" s="85" t="s">
        <v>127</v>
      </c>
      <c r="AG2" s="41" t="s">
        <v>109</v>
      </c>
      <c r="AH2" s="84" t="s">
        <v>128</v>
      </c>
      <c r="AI2" s="85" t="s">
        <v>129</v>
      </c>
      <c r="AJ2" s="41" t="s">
        <v>109</v>
      </c>
      <c r="AK2" s="84" t="s">
        <v>130</v>
      </c>
      <c r="AL2" s="85" t="s">
        <v>131</v>
      </c>
      <c r="AM2" s="41" t="s">
        <v>109</v>
      </c>
    </row>
    <row r="3" ht="22.15" customHeight="1" spans="1:39">
      <c r="A3" s="43" t="s">
        <v>72</v>
      </c>
      <c r="B3" s="44" t="s">
        <v>132</v>
      </c>
      <c r="C3" s="45"/>
      <c r="D3" s="46">
        <v>10676.886264</v>
      </c>
      <c r="E3" s="47">
        <v>10244.507146</v>
      </c>
      <c r="F3" s="47">
        <f>SUM(D3-E3)/E3*100</f>
        <v>4.22059462537271</v>
      </c>
      <c r="G3" s="46">
        <v>17867.032896</v>
      </c>
      <c r="H3" s="47">
        <v>17280.19952</v>
      </c>
      <c r="I3" s="47">
        <f t="shared" ref="I3" si="0">SUM(G3-H3)/H3*100</f>
        <v>3.39598727040623</v>
      </c>
      <c r="J3" s="46">
        <v>25596.022696</v>
      </c>
      <c r="K3" s="47">
        <v>25633.649657</v>
      </c>
      <c r="L3" s="47">
        <f>SUM(J3-K3)/K3*100</f>
        <v>-0.146787373251512</v>
      </c>
      <c r="M3" s="46">
        <v>32032.727399</v>
      </c>
      <c r="N3" s="47">
        <v>33001.43677</v>
      </c>
      <c r="O3" s="47">
        <f>SUM(M3-N3)/N3*100</f>
        <v>-2.93535514150888</v>
      </c>
      <c r="P3" s="46"/>
      <c r="Q3" s="47">
        <v>39828.633456</v>
      </c>
      <c r="R3" s="47">
        <f>SUM(P3-Q3)/Q3*100</f>
        <v>-100</v>
      </c>
      <c r="S3" s="91"/>
      <c r="T3" s="47">
        <v>54867.02211</v>
      </c>
      <c r="U3" s="47">
        <f>SUM(S3-T3)/T3*100</f>
        <v>-100</v>
      </c>
      <c r="V3" s="46"/>
      <c r="W3" s="47">
        <v>62769.426137</v>
      </c>
      <c r="X3" s="47">
        <f>SUM(V3-W3)/W3*100</f>
        <v>-100</v>
      </c>
      <c r="Y3" s="46"/>
      <c r="Z3" s="47">
        <v>70597.651256</v>
      </c>
      <c r="AA3" s="47">
        <f>SUM(Y3-Z3)/Z3*100</f>
        <v>-100</v>
      </c>
      <c r="AB3" s="46"/>
      <c r="AC3" s="47">
        <v>79232.678804</v>
      </c>
      <c r="AD3" s="47">
        <f>SUM(AB3-AC3)/AC3*100</f>
        <v>-100</v>
      </c>
      <c r="AE3" s="46"/>
      <c r="AF3" s="47">
        <v>87008.060068</v>
      </c>
      <c r="AG3" s="47">
        <f>SUM(AE3-AF3)/AF3*100</f>
        <v>-100</v>
      </c>
      <c r="AH3" s="46"/>
      <c r="AI3" s="47">
        <v>96609.360355</v>
      </c>
      <c r="AJ3" s="47">
        <f>SUM(AH3-AI3)/AI3*100</f>
        <v>-100</v>
      </c>
      <c r="AK3" s="91"/>
      <c r="AL3" s="47">
        <v>107582.955385</v>
      </c>
      <c r="AM3" s="47">
        <f>SUM(AK3-AL3)/AL3*100</f>
        <v>-100</v>
      </c>
    </row>
    <row r="4" ht="22" customHeight="1" spans="1:39">
      <c r="A4" s="48"/>
      <c r="B4" s="44" t="s">
        <v>133</v>
      </c>
      <c r="C4" s="45"/>
      <c r="D4" s="46">
        <v>69174.963856</v>
      </c>
      <c r="E4" s="47">
        <v>89736.056124</v>
      </c>
      <c r="F4" s="47">
        <f t="shared" ref="F4:F16" si="1">SUM(D4-E4)/E4*100</f>
        <v>-22.9128548279279</v>
      </c>
      <c r="G4" s="46">
        <v>113372.482251</v>
      </c>
      <c r="H4" s="47">
        <v>124087.75</v>
      </c>
      <c r="I4" s="47">
        <f t="shared" ref="I4:I16" si="2">SUM(G4-H4)/H4*100</f>
        <v>-8.63523413793868</v>
      </c>
      <c r="J4" s="46">
        <v>161224.894955</v>
      </c>
      <c r="K4" s="47">
        <v>161450.040746</v>
      </c>
      <c r="L4" s="47">
        <f t="shared" ref="L4:L16" si="3">SUM(J4-K4)/K4*100</f>
        <v>-0.139452297416422</v>
      </c>
      <c r="M4" s="46">
        <v>174533.011959</v>
      </c>
      <c r="N4" s="47">
        <v>173342.064407</v>
      </c>
      <c r="O4" s="47">
        <f t="shared" ref="O4:O16" si="4">SUM(M4-N4)/N4*100</f>
        <v>0.687050518334489</v>
      </c>
      <c r="P4" s="46"/>
      <c r="Q4" s="47">
        <v>186882.216985</v>
      </c>
      <c r="R4" s="92">
        <f t="shared" ref="R4:R16" si="5">SUM(P4-Q4)/Q4*100</f>
        <v>-100</v>
      </c>
      <c r="S4" s="91"/>
      <c r="T4" s="47">
        <v>209518.71802</v>
      </c>
      <c r="U4" s="93">
        <f t="shared" ref="U4:U16" si="6">SUM(S4-T4)/T4*100</f>
        <v>-100</v>
      </c>
      <c r="V4" s="46"/>
      <c r="W4" s="47">
        <v>226868.668027</v>
      </c>
      <c r="X4" s="94">
        <f t="shared" ref="X4:X16" si="7">SUM(V4-W4)/W4*100</f>
        <v>-100</v>
      </c>
      <c r="Y4" s="46"/>
      <c r="Z4" s="47">
        <v>247479.367404</v>
      </c>
      <c r="AA4" s="94">
        <f t="shared" ref="AA4:AA16" si="8">SUM(Y4-Z4)/Z4*100</f>
        <v>-100</v>
      </c>
      <c r="AB4" s="46"/>
      <c r="AC4" s="47">
        <v>274064.164426</v>
      </c>
      <c r="AD4" s="47">
        <f t="shared" ref="AD4:AD16" si="9">SUM(AB4-AC4)/AC4*100</f>
        <v>-100</v>
      </c>
      <c r="AE4" s="46"/>
      <c r="AF4" s="47">
        <v>291470.041768</v>
      </c>
      <c r="AG4" s="47">
        <f t="shared" ref="AG4:AG16" si="10">SUM(AE4-AF4)/AF4*100</f>
        <v>-100</v>
      </c>
      <c r="AH4" s="46"/>
      <c r="AI4" s="47">
        <v>303051.998254</v>
      </c>
      <c r="AJ4" s="47">
        <f t="shared" ref="AJ4:AJ16" si="11">SUM(AH4-AI4)/AI4*100</f>
        <v>-100</v>
      </c>
      <c r="AK4" s="91"/>
      <c r="AL4" s="47">
        <v>316237.262533</v>
      </c>
      <c r="AM4" s="47">
        <f t="shared" ref="AM4:AM16" si="12">SUM(AK4-AL4)/AL4*100</f>
        <v>-100</v>
      </c>
    </row>
    <row r="5" s="25" customFormat="1" ht="22.15" customHeight="1" spans="1:39">
      <c r="A5" s="49"/>
      <c r="B5" s="50" t="s">
        <v>45</v>
      </c>
      <c r="C5" s="51"/>
      <c r="D5" s="52">
        <f>SUM(D3:D4)</f>
        <v>79851.85012</v>
      </c>
      <c r="E5" s="53">
        <v>99980.56327</v>
      </c>
      <c r="F5" s="53">
        <f t="shared" si="1"/>
        <v>-20.1326262742108</v>
      </c>
      <c r="G5" s="52">
        <f>SUM(G3:G4)</f>
        <v>131239.515147</v>
      </c>
      <c r="H5" s="53">
        <v>141367.94952</v>
      </c>
      <c r="I5" s="53">
        <f t="shared" si="2"/>
        <v>-7.16459028187792</v>
      </c>
      <c r="J5" s="52">
        <f>SUM(J3:J4)</f>
        <v>186820.917651</v>
      </c>
      <c r="K5" s="53">
        <v>187083.690403</v>
      </c>
      <c r="L5" s="53">
        <f t="shared" si="3"/>
        <v>-0.140457327645171</v>
      </c>
      <c r="M5" s="52">
        <f>SUM(M3:M4)</f>
        <v>206565.739358</v>
      </c>
      <c r="N5" s="53">
        <v>206343.501177</v>
      </c>
      <c r="O5" s="53">
        <f t="shared" si="4"/>
        <v>0.107703019349933</v>
      </c>
      <c r="P5" s="52"/>
      <c r="Q5" s="53">
        <v>226710.850441</v>
      </c>
      <c r="R5" s="95">
        <f t="shared" si="5"/>
        <v>-100</v>
      </c>
      <c r="S5" s="96"/>
      <c r="T5" s="53">
        <v>264385.74013</v>
      </c>
      <c r="U5" s="95">
        <f t="shared" si="6"/>
        <v>-100</v>
      </c>
      <c r="V5" s="52"/>
      <c r="W5" s="53">
        <v>289638.094164</v>
      </c>
      <c r="X5" s="97">
        <f t="shared" si="7"/>
        <v>-100</v>
      </c>
      <c r="Y5" s="52"/>
      <c r="Z5" s="53">
        <v>318077.01866</v>
      </c>
      <c r="AA5" s="97">
        <f t="shared" si="8"/>
        <v>-100</v>
      </c>
      <c r="AB5" s="52"/>
      <c r="AC5" s="53">
        <v>353296.84323</v>
      </c>
      <c r="AD5" s="53">
        <f t="shared" si="9"/>
        <v>-100</v>
      </c>
      <c r="AE5" s="52"/>
      <c r="AF5" s="53">
        <v>378478.101836</v>
      </c>
      <c r="AG5" s="53">
        <f t="shared" si="10"/>
        <v>-100</v>
      </c>
      <c r="AH5" s="52"/>
      <c r="AI5" s="53">
        <v>399661.358609</v>
      </c>
      <c r="AJ5" s="53">
        <f t="shared" si="11"/>
        <v>-100</v>
      </c>
      <c r="AK5" s="96"/>
      <c r="AL5" s="53">
        <v>423820.217918</v>
      </c>
      <c r="AM5" s="53">
        <f t="shared" si="12"/>
        <v>-100</v>
      </c>
    </row>
    <row r="6" ht="22.15" customHeight="1" spans="1:39">
      <c r="A6" s="43" t="s">
        <v>134</v>
      </c>
      <c r="B6" s="44" t="s">
        <v>132</v>
      </c>
      <c r="C6" s="45"/>
      <c r="D6" s="46">
        <v>4576.2435410008</v>
      </c>
      <c r="E6" s="47">
        <v>4614.2916420003</v>
      </c>
      <c r="F6" s="47">
        <f t="shared" si="1"/>
        <v>-0.82457078900644</v>
      </c>
      <c r="G6" s="46">
        <v>8406.74</v>
      </c>
      <c r="H6" s="47">
        <v>8051.8053779997</v>
      </c>
      <c r="I6" s="47">
        <f t="shared" si="2"/>
        <v>4.4081371237574</v>
      </c>
      <c r="J6" s="46">
        <v>12928.8952209988</v>
      </c>
      <c r="K6" s="47">
        <v>12483.6923139996</v>
      </c>
      <c r="L6" s="47">
        <f t="shared" si="3"/>
        <v>3.56627587256325</v>
      </c>
      <c r="M6" s="46">
        <v>17360.8645919975</v>
      </c>
      <c r="N6" s="47">
        <v>16502.1234499998</v>
      </c>
      <c r="O6" s="47">
        <f t="shared" si="4"/>
        <v>5.20382206932109</v>
      </c>
      <c r="P6" s="46"/>
      <c r="Q6" s="47">
        <v>19820.8053979979</v>
      </c>
      <c r="R6" s="47">
        <f t="shared" si="5"/>
        <v>-100</v>
      </c>
      <c r="S6" s="91"/>
      <c r="T6" s="47">
        <v>23943.4630199987</v>
      </c>
      <c r="U6" s="47">
        <f t="shared" si="6"/>
        <v>-100</v>
      </c>
      <c r="V6" s="46"/>
      <c r="W6" s="47">
        <v>28040.8185170006</v>
      </c>
      <c r="X6" s="47">
        <f t="shared" si="7"/>
        <v>-100</v>
      </c>
      <c r="Y6" s="46"/>
      <c r="Z6" s="47">
        <v>32644.1621350019</v>
      </c>
      <c r="AA6" s="47">
        <f t="shared" si="8"/>
        <v>-100</v>
      </c>
      <c r="AB6" s="46"/>
      <c r="AC6" s="47">
        <v>37126.5801879984</v>
      </c>
      <c r="AD6" s="47">
        <f t="shared" si="9"/>
        <v>-100</v>
      </c>
      <c r="AE6" s="46"/>
      <c r="AF6" s="47">
        <v>41178.4216729992</v>
      </c>
      <c r="AG6" s="47">
        <f t="shared" si="10"/>
        <v>-100</v>
      </c>
      <c r="AH6" s="46"/>
      <c r="AI6" s="47">
        <v>46686.5138699993</v>
      </c>
      <c r="AJ6" s="47">
        <f t="shared" si="11"/>
        <v>-100</v>
      </c>
      <c r="AK6" s="91"/>
      <c r="AL6" s="47">
        <v>54197.6696960012</v>
      </c>
      <c r="AM6" s="47">
        <f t="shared" si="12"/>
        <v>-100</v>
      </c>
    </row>
    <row r="7" ht="22.15" customHeight="1" spans="1:39">
      <c r="A7" s="48"/>
      <c r="B7" s="44" t="s">
        <v>133</v>
      </c>
      <c r="C7" s="45"/>
      <c r="D7" s="46">
        <v>8706.0642</v>
      </c>
      <c r="E7" s="47">
        <v>12572.803753</v>
      </c>
      <c r="F7" s="47">
        <f t="shared" si="1"/>
        <v>-30.7547912857333</v>
      </c>
      <c r="G7" s="46">
        <v>16455.759613</v>
      </c>
      <c r="H7" s="47">
        <v>24295.45</v>
      </c>
      <c r="I7" s="47">
        <f t="shared" si="2"/>
        <v>-32.2681423352932</v>
      </c>
      <c r="J7" s="46">
        <v>22888.208256</v>
      </c>
      <c r="K7" s="47">
        <v>33782.25672</v>
      </c>
      <c r="L7" s="47">
        <f t="shared" si="3"/>
        <v>-32.247841090943</v>
      </c>
      <c r="M7" s="46">
        <v>26780.459804</v>
      </c>
      <c r="N7" s="47">
        <v>38230.450116</v>
      </c>
      <c r="O7" s="47">
        <f t="shared" si="4"/>
        <v>-29.9499228422843</v>
      </c>
      <c r="P7" s="46"/>
      <c r="Q7" s="47">
        <v>41613.071251</v>
      </c>
      <c r="R7" s="92">
        <f t="shared" si="5"/>
        <v>-100</v>
      </c>
      <c r="S7" s="91"/>
      <c r="T7" s="47">
        <v>45827.821398</v>
      </c>
      <c r="U7" s="93">
        <f t="shared" si="6"/>
        <v>-100</v>
      </c>
      <c r="V7" s="46"/>
      <c r="W7" s="47">
        <v>49632.946501</v>
      </c>
      <c r="X7" s="94">
        <f t="shared" si="7"/>
        <v>-100</v>
      </c>
      <c r="Y7" s="46"/>
      <c r="Z7" s="47">
        <v>53698.186964</v>
      </c>
      <c r="AA7" s="94">
        <f t="shared" si="8"/>
        <v>-100</v>
      </c>
      <c r="AB7" s="46"/>
      <c r="AC7" s="47">
        <v>58171.145393</v>
      </c>
      <c r="AD7" s="47">
        <f t="shared" si="9"/>
        <v>-100</v>
      </c>
      <c r="AE7" s="46"/>
      <c r="AF7" s="47">
        <v>62240.203328</v>
      </c>
      <c r="AG7" s="47">
        <f t="shared" si="10"/>
        <v>-100</v>
      </c>
      <c r="AH7" s="46"/>
      <c r="AI7" s="47">
        <v>66670.657189</v>
      </c>
      <c r="AJ7" s="47">
        <f t="shared" si="11"/>
        <v>-100</v>
      </c>
      <c r="AK7" s="91"/>
      <c r="AL7" s="47">
        <v>70821.962941</v>
      </c>
      <c r="AM7" s="47">
        <f t="shared" si="12"/>
        <v>-100</v>
      </c>
    </row>
    <row r="8" s="25" customFormat="1" ht="22.15" customHeight="1" spans="1:39">
      <c r="A8" s="48"/>
      <c r="B8" s="54" t="s">
        <v>45</v>
      </c>
      <c r="C8" s="55"/>
      <c r="D8" s="52">
        <f>SUM(D6:D7)</f>
        <v>13282.3077410008</v>
      </c>
      <c r="E8" s="53">
        <v>17187.0953950003</v>
      </c>
      <c r="F8" s="53">
        <f t="shared" si="1"/>
        <v>-22.7192993595381</v>
      </c>
      <c r="G8" s="52">
        <f>SUM(G6:G7)</f>
        <v>24862.499613</v>
      </c>
      <c r="H8" s="53">
        <v>32347.2553779997</v>
      </c>
      <c r="I8" s="53">
        <f t="shared" si="2"/>
        <v>-23.1387661102472</v>
      </c>
      <c r="J8" s="52">
        <f>SUM(J6:J7)</f>
        <v>35817.1034769988</v>
      </c>
      <c r="K8" s="53">
        <v>46265.9490339996</v>
      </c>
      <c r="L8" s="53">
        <f t="shared" si="3"/>
        <v>-22.5843104381631</v>
      </c>
      <c r="M8" s="52">
        <f>SUM(M6:M7)</f>
        <v>44141.3243959975</v>
      </c>
      <c r="N8" s="53">
        <v>54732.5735659998</v>
      </c>
      <c r="O8" s="53">
        <f t="shared" si="4"/>
        <v>-19.3509065624892</v>
      </c>
      <c r="P8" s="52"/>
      <c r="Q8" s="53">
        <v>61433.8766489979</v>
      </c>
      <c r="R8" s="53">
        <f t="shared" si="5"/>
        <v>-100</v>
      </c>
      <c r="S8" s="96"/>
      <c r="T8" s="53">
        <v>69771.2844179987</v>
      </c>
      <c r="U8" s="53">
        <f t="shared" si="6"/>
        <v>-100</v>
      </c>
      <c r="V8" s="52"/>
      <c r="W8" s="53">
        <v>77673.7650180006</v>
      </c>
      <c r="X8" s="53">
        <f t="shared" si="7"/>
        <v>-100</v>
      </c>
      <c r="Y8" s="52"/>
      <c r="Z8" s="53">
        <v>86342.3490990019</v>
      </c>
      <c r="AA8" s="53">
        <f t="shared" si="8"/>
        <v>-100</v>
      </c>
      <c r="AB8" s="52"/>
      <c r="AC8" s="53">
        <v>95297.7255809984</v>
      </c>
      <c r="AD8" s="53">
        <f t="shared" si="9"/>
        <v>-100</v>
      </c>
      <c r="AE8" s="52"/>
      <c r="AF8" s="53">
        <v>103418.625000999</v>
      </c>
      <c r="AG8" s="53">
        <f t="shared" si="10"/>
        <v>-100</v>
      </c>
      <c r="AH8" s="52"/>
      <c r="AI8" s="53">
        <v>113357.171058999</v>
      </c>
      <c r="AJ8" s="53">
        <f t="shared" si="11"/>
        <v>-100</v>
      </c>
      <c r="AK8" s="96"/>
      <c r="AL8" s="53">
        <v>125019.632637001</v>
      </c>
      <c r="AM8" s="53">
        <f t="shared" si="12"/>
        <v>-100</v>
      </c>
    </row>
    <row r="9" s="26" customFormat="1" ht="22.15" customHeight="1" spans="1:39">
      <c r="A9" s="56" t="s">
        <v>21</v>
      </c>
      <c r="B9" s="57"/>
      <c r="C9" s="58"/>
      <c r="D9" s="59">
        <v>31762.697935</v>
      </c>
      <c r="E9" s="60">
        <v>64642.877308</v>
      </c>
      <c r="F9" s="53">
        <f t="shared" si="1"/>
        <v>-50.8643500139046</v>
      </c>
      <c r="G9" s="59">
        <v>60229.135265</v>
      </c>
      <c r="H9" s="60">
        <v>87467.44</v>
      </c>
      <c r="I9" s="60">
        <f t="shared" si="2"/>
        <v>-31.1410791661446</v>
      </c>
      <c r="J9" s="59">
        <v>86980.743091</v>
      </c>
      <c r="K9" s="60">
        <v>109729.250657</v>
      </c>
      <c r="L9" s="60">
        <f t="shared" si="3"/>
        <v>-20.7314890330465</v>
      </c>
      <c r="M9" s="59">
        <v>91572.208733</v>
      </c>
      <c r="N9" s="60">
        <v>114831.926231</v>
      </c>
      <c r="O9" s="60">
        <f t="shared" si="4"/>
        <v>-20.2554448587842</v>
      </c>
      <c r="P9" s="86"/>
      <c r="Q9" s="60">
        <v>120475.278806</v>
      </c>
      <c r="R9" s="60">
        <f t="shared" si="5"/>
        <v>-100</v>
      </c>
      <c r="S9" s="86"/>
      <c r="T9" s="60">
        <v>128933.833397</v>
      </c>
      <c r="U9" s="60">
        <f t="shared" si="6"/>
        <v>-100</v>
      </c>
      <c r="V9" s="59"/>
      <c r="W9" s="60">
        <v>137594.671713</v>
      </c>
      <c r="X9" s="60">
        <f t="shared" si="7"/>
        <v>-100</v>
      </c>
      <c r="Y9" s="59"/>
      <c r="Z9" s="60">
        <v>146942.048437</v>
      </c>
      <c r="AA9" s="60">
        <f t="shared" si="8"/>
        <v>-100</v>
      </c>
      <c r="AB9" s="59"/>
      <c r="AC9" s="60">
        <v>161897.445845</v>
      </c>
      <c r="AD9" s="60">
        <f t="shared" si="9"/>
        <v>-100</v>
      </c>
      <c r="AE9" s="59"/>
      <c r="AF9" s="60">
        <v>170535.388231</v>
      </c>
      <c r="AG9" s="60">
        <f t="shared" si="10"/>
        <v>-100</v>
      </c>
      <c r="AH9" s="59"/>
      <c r="AI9" s="60">
        <v>176558.866451</v>
      </c>
      <c r="AJ9" s="60">
        <f t="shared" si="11"/>
        <v>-100</v>
      </c>
      <c r="AK9" s="86"/>
      <c r="AL9" s="60">
        <v>184072.217955</v>
      </c>
      <c r="AM9" s="60">
        <f t="shared" si="12"/>
        <v>-100</v>
      </c>
    </row>
    <row r="10" ht="22.15" customHeight="1" spans="1:39">
      <c r="A10" s="44" t="s">
        <v>135</v>
      </c>
      <c r="B10" s="61"/>
      <c r="C10" s="45"/>
      <c r="D10" s="46">
        <v>12646</v>
      </c>
      <c r="E10" s="62">
        <v>12552</v>
      </c>
      <c r="F10" s="47">
        <f t="shared" si="1"/>
        <v>0.748884639898024</v>
      </c>
      <c r="G10" s="46">
        <v>11783</v>
      </c>
      <c r="H10" s="47">
        <v>11785</v>
      </c>
      <c r="I10" s="47">
        <f t="shared" si="2"/>
        <v>-0.0169707254985151</v>
      </c>
      <c r="J10" s="87">
        <v>11678</v>
      </c>
      <c r="K10" s="47">
        <v>12282</v>
      </c>
      <c r="L10" s="47">
        <f t="shared" si="3"/>
        <v>-4.91776583618303</v>
      </c>
      <c r="M10" s="87">
        <v>11743</v>
      </c>
      <c r="N10" s="6">
        <v>12334</v>
      </c>
      <c r="O10" s="47">
        <f t="shared" si="4"/>
        <v>-4.79163288470893</v>
      </c>
      <c r="P10" s="87"/>
      <c r="Q10" s="6">
        <v>12327</v>
      </c>
      <c r="R10" s="47">
        <f t="shared" si="5"/>
        <v>-100</v>
      </c>
      <c r="S10" s="91"/>
      <c r="T10" s="6">
        <v>12892</v>
      </c>
      <c r="U10" s="47">
        <f t="shared" si="6"/>
        <v>-100</v>
      </c>
      <c r="V10" s="87"/>
      <c r="W10" s="6">
        <v>12258</v>
      </c>
      <c r="X10" s="94">
        <f t="shared" si="7"/>
        <v>-100</v>
      </c>
      <c r="Y10" s="87"/>
      <c r="Z10" s="6">
        <v>12419</v>
      </c>
      <c r="AA10" s="94">
        <f t="shared" si="8"/>
        <v>-100</v>
      </c>
      <c r="AB10" s="101"/>
      <c r="AC10" s="6">
        <v>12593</v>
      </c>
      <c r="AD10" s="47">
        <f t="shared" si="9"/>
        <v>-100</v>
      </c>
      <c r="AE10" s="87"/>
      <c r="AF10" s="6">
        <v>12399</v>
      </c>
      <c r="AG10" s="47">
        <f t="shared" si="10"/>
        <v>-100</v>
      </c>
      <c r="AH10" s="87"/>
      <c r="AI10" s="6">
        <v>12805</v>
      </c>
      <c r="AJ10" s="47">
        <f t="shared" si="11"/>
        <v>-100</v>
      </c>
      <c r="AK10" s="91"/>
      <c r="AL10" s="6">
        <v>13270</v>
      </c>
      <c r="AM10" s="47">
        <f t="shared" si="12"/>
        <v>-100</v>
      </c>
    </row>
    <row r="11" ht="22.15" customHeight="1" spans="1:39">
      <c r="A11" s="44" t="s">
        <v>136</v>
      </c>
      <c r="B11" s="61"/>
      <c r="C11" s="45"/>
      <c r="D11" s="46">
        <v>43856.435552</v>
      </c>
      <c r="E11" s="47">
        <v>43064.18562</v>
      </c>
      <c r="F11" s="47">
        <f t="shared" si="1"/>
        <v>1.83969560922584</v>
      </c>
      <c r="G11" s="46">
        <v>60842.101472</v>
      </c>
      <c r="H11" s="47">
        <v>58560.54</v>
      </c>
      <c r="I11" s="47">
        <f t="shared" si="2"/>
        <v>3.89607314413426</v>
      </c>
      <c r="J11" s="46">
        <v>90469.864391</v>
      </c>
      <c r="K11" s="47">
        <v>81467.213997</v>
      </c>
      <c r="L11" s="47">
        <f t="shared" si="3"/>
        <v>11.0506422796434</v>
      </c>
      <c r="M11" s="46">
        <v>99748.378444</v>
      </c>
      <c r="N11" s="47">
        <v>89393.904867</v>
      </c>
      <c r="O11" s="47">
        <f t="shared" si="4"/>
        <v>11.5829749158014</v>
      </c>
      <c r="P11" s="46"/>
      <c r="Q11" s="47">
        <v>99749.697457</v>
      </c>
      <c r="R11" s="47">
        <f t="shared" si="5"/>
        <v>-100</v>
      </c>
      <c r="S11" s="91"/>
      <c r="T11" s="47">
        <v>117415.763909</v>
      </c>
      <c r="U11" s="47">
        <f t="shared" si="6"/>
        <v>-100</v>
      </c>
      <c r="V11" s="46"/>
      <c r="W11" s="47">
        <v>126576.362678</v>
      </c>
      <c r="X11" s="47">
        <f t="shared" si="7"/>
        <v>-100</v>
      </c>
      <c r="Y11" s="46"/>
      <c r="Z11" s="47">
        <v>141075.36299</v>
      </c>
      <c r="AA11" s="47">
        <f t="shared" si="8"/>
        <v>-100</v>
      </c>
      <c r="AB11" s="46"/>
      <c r="AC11" s="47">
        <v>159621.544964</v>
      </c>
      <c r="AD11" s="47">
        <f t="shared" si="9"/>
        <v>-100</v>
      </c>
      <c r="AE11" s="46"/>
      <c r="AF11" s="47">
        <v>168816.360577</v>
      </c>
      <c r="AG11" s="47">
        <f t="shared" si="10"/>
        <v>-100</v>
      </c>
      <c r="AH11" s="46"/>
      <c r="AI11" s="47">
        <v>174612.260558</v>
      </c>
      <c r="AJ11" s="47">
        <f t="shared" si="11"/>
        <v>-100</v>
      </c>
      <c r="AK11" s="91"/>
      <c r="AL11" s="47">
        <v>181461.754409</v>
      </c>
      <c r="AM11" s="47">
        <f t="shared" si="12"/>
        <v>-100</v>
      </c>
    </row>
    <row r="12" ht="22.15" customHeight="1" spans="1:39">
      <c r="A12" s="44" t="s">
        <v>137</v>
      </c>
      <c r="B12" s="61"/>
      <c r="C12" s="45"/>
      <c r="D12" s="46">
        <v>139.047828</v>
      </c>
      <c r="E12" s="47">
        <v>204.276979</v>
      </c>
      <c r="F12" s="47">
        <f t="shared" si="1"/>
        <v>-31.9317190411358</v>
      </c>
      <c r="G12" s="46">
        <v>286.465739</v>
      </c>
      <c r="H12" s="47">
        <v>656.44</v>
      </c>
      <c r="I12" s="47">
        <f t="shared" si="2"/>
        <v>-56.3607124794345</v>
      </c>
      <c r="J12" s="46">
        <v>463.143166</v>
      </c>
      <c r="K12" s="47">
        <v>984.031521</v>
      </c>
      <c r="L12" s="47">
        <f t="shared" si="3"/>
        <v>-52.9341127681214</v>
      </c>
      <c r="M12" s="46">
        <v>740.814661</v>
      </c>
      <c r="N12" s="47">
        <v>1117.560774</v>
      </c>
      <c r="O12" s="47">
        <f t="shared" si="4"/>
        <v>-33.7114653417497</v>
      </c>
      <c r="P12" s="46"/>
      <c r="Q12" s="47">
        <v>1228.42399</v>
      </c>
      <c r="R12" s="47">
        <f t="shared" si="5"/>
        <v>-100</v>
      </c>
      <c r="S12" s="91"/>
      <c r="T12" s="47">
        <v>1490.122763</v>
      </c>
      <c r="U12" s="47">
        <f t="shared" si="6"/>
        <v>-100</v>
      </c>
      <c r="V12" s="46"/>
      <c r="W12" s="47">
        <v>5088.470726</v>
      </c>
      <c r="X12" s="47">
        <f t="shared" si="7"/>
        <v>-100</v>
      </c>
      <c r="Y12" s="46"/>
      <c r="Z12" s="47">
        <v>5168.82845</v>
      </c>
      <c r="AA12" s="47">
        <f t="shared" si="8"/>
        <v>-100</v>
      </c>
      <c r="AB12" s="46"/>
      <c r="AC12" s="47">
        <v>5421.540703</v>
      </c>
      <c r="AD12" s="47">
        <f t="shared" si="9"/>
        <v>-100</v>
      </c>
      <c r="AE12" s="46"/>
      <c r="AF12" s="47">
        <v>5597.098577</v>
      </c>
      <c r="AG12" s="47">
        <f t="shared" si="10"/>
        <v>-100</v>
      </c>
      <c r="AH12" s="46"/>
      <c r="AI12" s="47">
        <v>5694.487254</v>
      </c>
      <c r="AJ12" s="47">
        <f t="shared" si="11"/>
        <v>-100</v>
      </c>
      <c r="AK12" s="91"/>
      <c r="AL12" s="47">
        <v>5385.489628</v>
      </c>
      <c r="AM12" s="47">
        <f t="shared" si="12"/>
        <v>-100</v>
      </c>
    </row>
    <row r="13" ht="22.15" customHeight="1" spans="1:39">
      <c r="A13" s="44" t="s">
        <v>138</v>
      </c>
      <c r="B13" s="61"/>
      <c r="C13" s="45"/>
      <c r="D13" s="46">
        <v>24825.040601</v>
      </c>
      <c r="E13" s="47">
        <v>46138.628032</v>
      </c>
      <c r="F13" s="47">
        <f t="shared" si="1"/>
        <v>-46.1946710166971</v>
      </c>
      <c r="G13" s="46">
        <v>51526.618367</v>
      </c>
      <c r="H13" s="47">
        <v>64272.86</v>
      </c>
      <c r="I13" s="47">
        <f t="shared" si="2"/>
        <v>-19.8314523937475</v>
      </c>
      <c r="J13" s="46">
        <v>69128.674676</v>
      </c>
      <c r="K13" s="47">
        <v>78032.19221</v>
      </c>
      <c r="L13" s="47">
        <f t="shared" si="3"/>
        <v>-11.4100569032315</v>
      </c>
      <c r="M13" s="46">
        <v>72568.603056</v>
      </c>
      <c r="N13" s="47">
        <v>81643.517326</v>
      </c>
      <c r="O13" s="47">
        <f t="shared" si="4"/>
        <v>-11.115290677353</v>
      </c>
      <c r="P13" s="46"/>
      <c r="Q13" s="47">
        <v>84493.076162</v>
      </c>
      <c r="R13" s="47">
        <f t="shared" si="5"/>
        <v>-100</v>
      </c>
      <c r="S13" s="91"/>
      <c r="T13" s="47">
        <v>88934.232165</v>
      </c>
      <c r="U13" s="47">
        <f t="shared" si="6"/>
        <v>-100</v>
      </c>
      <c r="V13" s="46"/>
      <c r="W13" s="47">
        <v>93291.594417</v>
      </c>
      <c r="X13" s="47">
        <f t="shared" si="7"/>
        <v>-100</v>
      </c>
      <c r="Y13" s="46"/>
      <c r="Z13" s="47">
        <v>99081.719148</v>
      </c>
      <c r="AA13" s="47">
        <f t="shared" si="8"/>
        <v>-100</v>
      </c>
      <c r="AB13" s="46"/>
      <c r="AC13" s="47">
        <v>106312.00687</v>
      </c>
      <c r="AD13" s="47">
        <f t="shared" si="9"/>
        <v>-100</v>
      </c>
      <c r="AE13" s="46"/>
      <c r="AF13" s="47">
        <v>113950.878087</v>
      </c>
      <c r="AG13" s="47">
        <f t="shared" si="10"/>
        <v>-100</v>
      </c>
      <c r="AH13" s="46"/>
      <c r="AI13" s="47">
        <v>119357.99386</v>
      </c>
      <c r="AJ13" s="47">
        <f t="shared" si="11"/>
        <v>-100</v>
      </c>
      <c r="AK13" s="91"/>
      <c r="AL13" s="47">
        <v>125702.232177</v>
      </c>
      <c r="AM13" s="47">
        <f t="shared" si="12"/>
        <v>-100</v>
      </c>
    </row>
    <row r="14" customFormat="1" ht="22.15" customHeight="1" spans="1:39">
      <c r="A14" s="44" t="s">
        <v>47</v>
      </c>
      <c r="B14" s="61"/>
      <c r="C14" s="45"/>
      <c r="D14" s="46">
        <v>119.213403</v>
      </c>
      <c r="E14" s="47">
        <v>129.9</v>
      </c>
      <c r="F14" s="47">
        <f t="shared" si="1"/>
        <v>-8.22678752886837</v>
      </c>
      <c r="G14" s="46">
        <v>237.588542</v>
      </c>
      <c r="H14" s="47">
        <v>249.710455</v>
      </c>
      <c r="I14" s="47">
        <f t="shared" si="2"/>
        <v>-4.85438745446201</v>
      </c>
      <c r="J14" s="46">
        <v>358.11883</v>
      </c>
      <c r="K14" s="47">
        <v>374.249417</v>
      </c>
      <c r="L14" s="47">
        <f t="shared" si="3"/>
        <v>-4.31011680106373</v>
      </c>
      <c r="M14" s="46">
        <v>468.386905</v>
      </c>
      <c r="N14" s="47">
        <v>495.787667</v>
      </c>
      <c r="O14" s="47">
        <f t="shared" si="4"/>
        <v>-5.52671311204681</v>
      </c>
      <c r="P14" s="46"/>
      <c r="Q14" s="47">
        <v>619.95173</v>
      </c>
      <c r="R14" s="47">
        <f t="shared" si="5"/>
        <v>-100</v>
      </c>
      <c r="S14" s="91"/>
      <c r="T14" s="47">
        <v>748.40947</v>
      </c>
      <c r="U14" s="47">
        <f t="shared" si="6"/>
        <v>-100</v>
      </c>
      <c r="V14" s="46"/>
      <c r="W14" s="47">
        <v>872.559112</v>
      </c>
      <c r="X14" s="47">
        <f t="shared" si="7"/>
        <v>-100</v>
      </c>
      <c r="Y14" s="46"/>
      <c r="Z14" s="47">
        <v>1003.243082</v>
      </c>
      <c r="AA14" s="47">
        <f t="shared" si="8"/>
        <v>-100</v>
      </c>
      <c r="AB14" s="46"/>
      <c r="AC14" s="47">
        <v>1136.001591</v>
      </c>
      <c r="AD14" s="47">
        <f t="shared" si="9"/>
        <v>-100</v>
      </c>
      <c r="AE14" s="46"/>
      <c r="AF14" s="47">
        <v>1246.461699</v>
      </c>
      <c r="AG14" s="47">
        <f t="shared" si="10"/>
        <v>-100</v>
      </c>
      <c r="AH14" s="46"/>
      <c r="AI14" s="47">
        <v>1357.109158</v>
      </c>
      <c r="AJ14" s="47">
        <f t="shared" si="11"/>
        <v>-100</v>
      </c>
      <c r="AK14" s="91"/>
      <c r="AL14" s="47">
        <v>1466.152469</v>
      </c>
      <c r="AM14" s="47">
        <f t="shared" si="12"/>
        <v>-100</v>
      </c>
    </row>
    <row r="15" customFormat="1" ht="22.15" customHeight="1" spans="1:39">
      <c r="A15" s="44" t="s">
        <v>48</v>
      </c>
      <c r="B15" s="61"/>
      <c r="C15" s="45"/>
      <c r="D15" s="46">
        <v>167.459111000001</v>
      </c>
      <c r="E15" s="47">
        <v>194.76</v>
      </c>
      <c r="F15" s="47">
        <f t="shared" si="1"/>
        <v>-14.0177084616959</v>
      </c>
      <c r="G15" s="46">
        <v>333.225081999998</v>
      </c>
      <c r="H15" s="47">
        <v>337.832484999998</v>
      </c>
      <c r="I15" s="47">
        <f t="shared" si="2"/>
        <v>-1.36381289679706</v>
      </c>
      <c r="J15" s="46">
        <v>596.955985999998</v>
      </c>
      <c r="K15" s="47">
        <v>561.516068000004</v>
      </c>
      <c r="L15" s="47">
        <f t="shared" si="3"/>
        <v>6.31146996847715</v>
      </c>
      <c r="M15" s="46">
        <v>730.213156000005</v>
      </c>
      <c r="N15" s="47">
        <v>659.672981999999</v>
      </c>
      <c r="O15" s="47">
        <f t="shared" si="4"/>
        <v>10.6932034393984</v>
      </c>
      <c r="P15" s="46"/>
      <c r="Q15" s="47">
        <v>758.808329999994</v>
      </c>
      <c r="R15" s="47">
        <f t="shared" si="5"/>
        <v>-100</v>
      </c>
      <c r="S15" s="91"/>
      <c r="T15" s="47">
        <v>897.128038999992</v>
      </c>
      <c r="U15" s="47">
        <f t="shared" si="6"/>
        <v>-100</v>
      </c>
      <c r="V15" s="46"/>
      <c r="W15" s="47">
        <v>1004.26922699999</v>
      </c>
      <c r="X15" s="47">
        <f t="shared" si="7"/>
        <v>-100</v>
      </c>
      <c r="Y15" s="46"/>
      <c r="Z15" s="47">
        <v>1112.254603</v>
      </c>
      <c r="AA15" s="47">
        <f t="shared" si="8"/>
        <v>-100</v>
      </c>
      <c r="AB15" s="46"/>
      <c r="AC15" s="47">
        <v>1531.11766799999</v>
      </c>
      <c r="AD15" s="47">
        <f t="shared" si="9"/>
        <v>-100</v>
      </c>
      <c r="AE15" s="46"/>
      <c r="AF15" s="47">
        <v>1733.208492</v>
      </c>
      <c r="AG15" s="47">
        <f t="shared" si="10"/>
        <v>-100</v>
      </c>
      <c r="AH15" s="46"/>
      <c r="AI15" s="47">
        <v>1861.41014499999</v>
      </c>
      <c r="AJ15" s="47">
        <f t="shared" si="11"/>
        <v>-100</v>
      </c>
      <c r="AK15" s="91"/>
      <c r="AL15" s="47">
        <v>2009.31696000001</v>
      </c>
      <c r="AM15" s="47">
        <f t="shared" si="12"/>
        <v>-100</v>
      </c>
    </row>
    <row r="16" customFormat="1" ht="22.15" customHeight="1" spans="1:39">
      <c r="A16" s="44" t="s">
        <v>49</v>
      </c>
      <c r="B16" s="61"/>
      <c r="C16" s="45"/>
      <c r="D16" s="46">
        <v>67.767361</v>
      </c>
      <c r="E16" s="47">
        <v>4.3</v>
      </c>
      <c r="F16" s="47">
        <f t="shared" si="1"/>
        <v>1475.98513953488</v>
      </c>
      <c r="G16" s="46">
        <v>146.483049</v>
      </c>
      <c r="H16" s="47">
        <v>10.365495</v>
      </c>
      <c r="I16" s="47">
        <f t="shared" si="2"/>
        <v>1313.17948636317</v>
      </c>
      <c r="J16" s="46">
        <v>208.137906</v>
      </c>
      <c r="K16" s="47">
        <v>30.837533</v>
      </c>
      <c r="L16" s="47">
        <f t="shared" si="3"/>
        <v>574.94992546907</v>
      </c>
      <c r="M16" s="88">
        <v>276.615737</v>
      </c>
      <c r="N16" s="47">
        <v>31.620791</v>
      </c>
      <c r="O16" s="47">
        <f t="shared" si="4"/>
        <v>774.790693882389</v>
      </c>
      <c r="P16" s="46"/>
      <c r="Q16" s="47">
        <v>32.259316</v>
      </c>
      <c r="R16" s="47">
        <f t="shared" si="5"/>
        <v>-100</v>
      </c>
      <c r="S16" s="91"/>
      <c r="T16" s="47">
        <v>33.061674</v>
      </c>
      <c r="U16" s="47">
        <f t="shared" si="6"/>
        <v>-100</v>
      </c>
      <c r="V16" s="46"/>
      <c r="W16" s="47">
        <v>35.411867</v>
      </c>
      <c r="X16" s="47">
        <f t="shared" si="7"/>
        <v>-100</v>
      </c>
      <c r="Y16" s="46"/>
      <c r="Z16" s="47">
        <v>37.959131</v>
      </c>
      <c r="AA16" s="47">
        <f t="shared" si="8"/>
        <v>-100</v>
      </c>
      <c r="AB16" s="46"/>
      <c r="AC16" s="47">
        <v>41.95263</v>
      </c>
      <c r="AD16" s="47">
        <f t="shared" si="9"/>
        <v>-100</v>
      </c>
      <c r="AE16" s="46"/>
      <c r="AF16" s="47">
        <v>126.034336</v>
      </c>
      <c r="AG16" s="47">
        <f t="shared" si="10"/>
        <v>-100</v>
      </c>
      <c r="AH16" s="46"/>
      <c r="AI16" s="47">
        <v>168.737279</v>
      </c>
      <c r="AJ16" s="47">
        <f t="shared" si="11"/>
        <v>-100</v>
      </c>
      <c r="AK16" s="91"/>
      <c r="AL16" s="47">
        <v>212.31689</v>
      </c>
      <c r="AM16" s="47">
        <f t="shared" si="12"/>
        <v>-100</v>
      </c>
    </row>
    <row r="17" s="27" customFormat="1" ht="22.15" customHeight="1" spans="1:39">
      <c r="A17" s="63" t="s">
        <v>139</v>
      </c>
      <c r="B17" s="64"/>
      <c r="C17" s="65"/>
      <c r="D17" s="66">
        <v>4710.200959</v>
      </c>
      <c r="E17" s="67">
        <v>7764.023653</v>
      </c>
      <c r="F17" s="67">
        <f t="shared" ref="F17:F25" si="13">SUM(D17-E17)/E17*100</f>
        <v>-39.3329906049425</v>
      </c>
      <c r="G17" s="66">
        <v>10205.990545</v>
      </c>
      <c r="H17" s="67">
        <v>17191.746569</v>
      </c>
      <c r="I17" s="67">
        <f t="shared" ref="I17:I25" si="14">SUM(G17-H17)/H17*100</f>
        <v>-40.6343590278177</v>
      </c>
      <c r="J17" s="66">
        <v>13025.695499</v>
      </c>
      <c r="K17" s="67">
        <v>23377.036824</v>
      </c>
      <c r="L17" s="67">
        <f t="shared" ref="L17:L25" si="15">SUM(J17-K17)/K17*100</f>
        <v>-44.2799547390575</v>
      </c>
      <c r="M17" s="89">
        <v>14916.459076</v>
      </c>
      <c r="N17" s="67">
        <v>26164.655417</v>
      </c>
      <c r="O17" s="67">
        <f t="shared" ref="O17:O25" si="16">SUM(M17-N17)/N17*100</f>
        <v>-42.9900419544287</v>
      </c>
      <c r="P17" s="67"/>
      <c r="Q17" s="67">
        <v>28314.542882</v>
      </c>
      <c r="R17" s="67">
        <f t="shared" ref="R17:R25" si="17">SUM(P17-Q17)/Q17*100</f>
        <v>-100</v>
      </c>
      <c r="S17" s="98"/>
      <c r="T17" s="67">
        <v>30405.62692</v>
      </c>
      <c r="U17" s="67">
        <f t="shared" ref="U17:U25" si="18">SUM(S17-T17)/T17*100</f>
        <v>-100</v>
      </c>
      <c r="V17" s="67"/>
      <c r="W17" s="67">
        <v>32364.263066</v>
      </c>
      <c r="X17" s="67">
        <f t="shared" ref="X17:X25" si="19">SUM(V17-W17)/W17*100</f>
        <v>-100</v>
      </c>
      <c r="Y17" s="67"/>
      <c r="Z17" s="67">
        <v>34591.519025</v>
      </c>
      <c r="AA17" s="67">
        <f t="shared" ref="AA17:AA25" si="20">SUM(Y17-Z17)/Z17*100</f>
        <v>-100</v>
      </c>
      <c r="AB17" s="67"/>
      <c r="AC17" s="67">
        <v>37085.115407</v>
      </c>
      <c r="AD17" s="67">
        <f t="shared" ref="AD17:AD25" si="21">SUM(AB17-AC17)/AC17*100</f>
        <v>-100</v>
      </c>
      <c r="AE17" s="67"/>
      <c r="AF17" s="67">
        <v>39445.556811</v>
      </c>
      <c r="AG17" s="67">
        <f t="shared" ref="AG17:AG25" si="22">SUM(AE17-AF17)/AF17*100</f>
        <v>-100</v>
      </c>
      <c r="AH17" s="67"/>
      <c r="AI17" s="67">
        <v>41434.809691</v>
      </c>
      <c r="AJ17" s="67">
        <f t="shared" ref="AJ17:AJ25" si="23">SUM(AH17-AI17)/AI17*100</f>
        <v>-100</v>
      </c>
      <c r="AK17" s="102"/>
      <c r="AL17" s="67">
        <v>43305.70841</v>
      </c>
      <c r="AM17" s="67">
        <f t="shared" ref="AM17:AM25" si="24">SUM(AK17-AL17)/AL17*100</f>
        <v>-100</v>
      </c>
    </row>
    <row r="18" s="27" customFormat="1" ht="22.15" customHeight="1" spans="1:39">
      <c r="A18" s="63" t="s">
        <v>140</v>
      </c>
      <c r="B18" s="64"/>
      <c r="C18" s="65"/>
      <c r="D18" s="66">
        <v>37359.908215</v>
      </c>
      <c r="E18" s="67">
        <v>21387.121608</v>
      </c>
      <c r="F18" s="67">
        <f t="shared" si="13"/>
        <v>74.6841342175998</v>
      </c>
      <c r="G18" s="66">
        <v>68576.406514</v>
      </c>
      <c r="H18" s="67">
        <v>48555.78</v>
      </c>
      <c r="I18" s="67">
        <f t="shared" si="14"/>
        <v>41.232220992022</v>
      </c>
      <c r="J18" s="66">
        <v>89681.298805</v>
      </c>
      <c r="K18" s="67">
        <v>69192.634026</v>
      </c>
      <c r="L18" s="67">
        <f t="shared" si="15"/>
        <v>29.6110490190345</v>
      </c>
      <c r="M18" s="89">
        <v>94182.131625</v>
      </c>
      <c r="N18" s="67">
        <v>73936.271036</v>
      </c>
      <c r="O18" s="67">
        <f t="shared" si="16"/>
        <v>27.3828532401129</v>
      </c>
      <c r="P18" s="67"/>
      <c r="Q18" s="67">
        <v>77883.81231</v>
      </c>
      <c r="R18" s="67">
        <f t="shared" si="17"/>
        <v>-100</v>
      </c>
      <c r="S18" s="98"/>
      <c r="T18" s="67">
        <v>82725.035696</v>
      </c>
      <c r="U18" s="67">
        <f t="shared" si="18"/>
        <v>-100</v>
      </c>
      <c r="V18" s="67"/>
      <c r="W18" s="67">
        <v>87155.871998</v>
      </c>
      <c r="X18" s="67">
        <f t="shared" si="19"/>
        <v>-100</v>
      </c>
      <c r="Y18" s="67"/>
      <c r="Z18" s="67">
        <v>92981.429678</v>
      </c>
      <c r="AA18" s="67">
        <f t="shared" si="20"/>
        <v>-100</v>
      </c>
      <c r="AB18" s="67"/>
      <c r="AC18" s="67">
        <v>99738.000369</v>
      </c>
      <c r="AD18" s="67">
        <f t="shared" si="21"/>
        <v>-100</v>
      </c>
      <c r="AE18" s="67"/>
      <c r="AF18" s="67">
        <v>103897.14147</v>
      </c>
      <c r="AG18" s="67">
        <f t="shared" si="22"/>
        <v>-100</v>
      </c>
      <c r="AH18" s="67"/>
      <c r="AI18" s="67">
        <v>107935.397331</v>
      </c>
      <c r="AJ18" s="67">
        <f t="shared" si="23"/>
        <v>-100</v>
      </c>
      <c r="AK18" s="102"/>
      <c r="AL18" s="67">
        <v>112118.098285</v>
      </c>
      <c r="AM18" s="67">
        <f t="shared" si="24"/>
        <v>-100</v>
      </c>
    </row>
    <row r="19" s="28" customFormat="1" ht="22.15" customHeight="1" spans="1:39">
      <c r="A19" s="68" t="s">
        <v>141</v>
      </c>
      <c r="B19" s="69"/>
      <c r="C19" s="70"/>
      <c r="D19" s="71">
        <v>92.11185</v>
      </c>
      <c r="E19" s="72">
        <v>105.708076</v>
      </c>
      <c r="F19" s="72">
        <f t="shared" si="13"/>
        <v>-12.8620503886572</v>
      </c>
      <c r="G19" s="71">
        <v>106.23</v>
      </c>
      <c r="H19" s="72">
        <v>115.972903</v>
      </c>
      <c r="I19" s="72">
        <f t="shared" si="14"/>
        <v>-8.40101674440278</v>
      </c>
      <c r="J19" s="71">
        <v>149.2</v>
      </c>
      <c r="K19" s="72">
        <v>150.710797</v>
      </c>
      <c r="L19" s="72">
        <f t="shared" si="15"/>
        <v>-1.00244775429064</v>
      </c>
      <c r="M19" s="90">
        <v>177.931425</v>
      </c>
      <c r="N19" s="72">
        <v>189.557878</v>
      </c>
      <c r="O19" s="72">
        <f t="shared" si="16"/>
        <v>-6.13345808819404</v>
      </c>
      <c r="P19" s="71"/>
      <c r="Q19" s="72">
        <v>277.212336</v>
      </c>
      <c r="R19" s="72">
        <f t="shared" si="17"/>
        <v>-100</v>
      </c>
      <c r="S19" s="99"/>
      <c r="T19" s="72">
        <v>481.258546</v>
      </c>
      <c r="U19" s="72">
        <f t="shared" si="18"/>
        <v>-100</v>
      </c>
      <c r="V19" s="71"/>
      <c r="W19" s="72">
        <v>532.435785</v>
      </c>
      <c r="X19" s="72">
        <f t="shared" si="19"/>
        <v>-100</v>
      </c>
      <c r="Y19" s="71"/>
      <c r="Z19" s="72">
        <v>610.594717</v>
      </c>
      <c r="AA19" s="72">
        <f t="shared" si="20"/>
        <v>-100</v>
      </c>
      <c r="AB19" s="71"/>
      <c r="AC19" s="72">
        <v>627.833809</v>
      </c>
      <c r="AD19" s="72">
        <f t="shared" si="21"/>
        <v>-100</v>
      </c>
      <c r="AE19" s="71"/>
      <c r="AF19" s="72">
        <v>642.568122</v>
      </c>
      <c r="AG19" s="72">
        <f t="shared" si="22"/>
        <v>-100</v>
      </c>
      <c r="AH19" s="71"/>
      <c r="AI19" s="72">
        <v>696.684731</v>
      </c>
      <c r="AJ19" s="72">
        <f t="shared" si="23"/>
        <v>-100</v>
      </c>
      <c r="AK19" s="99"/>
      <c r="AL19" s="72">
        <v>729.746774</v>
      </c>
      <c r="AM19" s="72">
        <f t="shared" si="24"/>
        <v>-100</v>
      </c>
    </row>
    <row r="20" s="28" customFormat="1" ht="22.15" customHeight="1" spans="1:39">
      <c r="A20" s="73" t="s">
        <v>142</v>
      </c>
      <c r="B20" s="74"/>
      <c r="C20" s="75"/>
      <c r="D20" s="71">
        <v>8720.465181</v>
      </c>
      <c r="E20" s="72">
        <v>9344.296226</v>
      </c>
      <c r="F20" s="72">
        <f t="shared" si="13"/>
        <v>-6.67606237978868</v>
      </c>
      <c r="G20" s="71">
        <v>15121</v>
      </c>
      <c r="H20" s="72">
        <v>15687.478219</v>
      </c>
      <c r="I20" s="72">
        <f t="shared" si="14"/>
        <v>-3.61102154910983</v>
      </c>
      <c r="J20" s="71">
        <v>21379.77</v>
      </c>
      <c r="K20" s="72">
        <v>22783.893971</v>
      </c>
      <c r="L20" s="72">
        <f t="shared" si="15"/>
        <v>-6.16279189495532</v>
      </c>
      <c r="M20" s="71">
        <v>26765.355095</v>
      </c>
      <c r="N20" s="72">
        <v>29188.468463</v>
      </c>
      <c r="O20" s="72">
        <f t="shared" si="16"/>
        <v>-8.30161188851549</v>
      </c>
      <c r="P20" s="71"/>
      <c r="Q20" s="72">
        <v>34886.763387</v>
      </c>
      <c r="R20" s="72">
        <f t="shared" si="17"/>
        <v>-100</v>
      </c>
      <c r="S20" s="99"/>
      <c r="T20" s="72">
        <v>40460.065688</v>
      </c>
      <c r="U20" s="72">
        <f t="shared" si="18"/>
        <v>-100</v>
      </c>
      <c r="V20" s="71"/>
      <c r="W20" s="72">
        <v>45834.3</v>
      </c>
      <c r="X20" s="72">
        <f t="shared" si="19"/>
        <v>-100</v>
      </c>
      <c r="Y20" s="71"/>
      <c r="Z20" s="72">
        <v>51225.421417</v>
      </c>
      <c r="AA20" s="72">
        <f t="shared" si="20"/>
        <v>-100</v>
      </c>
      <c r="AB20" s="71"/>
      <c r="AC20" s="72">
        <v>57553.518417</v>
      </c>
      <c r="AD20" s="72">
        <f t="shared" si="21"/>
        <v>-100</v>
      </c>
      <c r="AE20" s="71"/>
      <c r="AF20" s="72">
        <v>62884.268511</v>
      </c>
      <c r="AG20" s="72">
        <f t="shared" si="22"/>
        <v>-100</v>
      </c>
      <c r="AH20" s="71"/>
      <c r="AI20" s="72">
        <v>69312.710527</v>
      </c>
      <c r="AJ20" s="72">
        <f t="shared" si="23"/>
        <v>-100</v>
      </c>
      <c r="AK20" s="99"/>
      <c r="AL20" s="72">
        <v>77668.043719</v>
      </c>
      <c r="AM20" s="72">
        <f t="shared" si="24"/>
        <v>-100</v>
      </c>
    </row>
    <row r="21" s="28" customFormat="1" ht="22.15" customHeight="1" spans="1:39">
      <c r="A21" s="76" t="s">
        <v>143</v>
      </c>
      <c r="B21" s="77"/>
      <c r="C21" s="75" t="s">
        <v>144</v>
      </c>
      <c r="D21" s="78">
        <v>2171</v>
      </c>
      <c r="E21" s="79">
        <v>9585</v>
      </c>
      <c r="F21" s="72">
        <f t="shared" si="13"/>
        <v>-77.3500260824205</v>
      </c>
      <c r="G21" s="78">
        <v>3062</v>
      </c>
      <c r="H21" s="79">
        <v>16202</v>
      </c>
      <c r="I21" s="72">
        <f t="shared" si="14"/>
        <v>-81.1010986297988</v>
      </c>
      <c r="J21" s="78">
        <v>4750</v>
      </c>
      <c r="K21" s="79">
        <v>22205</v>
      </c>
      <c r="L21" s="72">
        <f t="shared" si="15"/>
        <v>-78.6084215266832</v>
      </c>
      <c r="M21" s="78">
        <v>6397</v>
      </c>
      <c r="N21" s="79">
        <v>27797</v>
      </c>
      <c r="O21" s="72">
        <f t="shared" si="16"/>
        <v>-76.9867251861712</v>
      </c>
      <c r="P21" s="78"/>
      <c r="Q21" s="79">
        <v>33322</v>
      </c>
      <c r="R21" s="72">
        <f t="shared" si="17"/>
        <v>-100</v>
      </c>
      <c r="S21" s="100"/>
      <c r="T21" s="79">
        <v>38204</v>
      </c>
      <c r="U21" s="72">
        <f t="shared" si="18"/>
        <v>-100</v>
      </c>
      <c r="V21" s="71"/>
      <c r="W21" s="79">
        <v>43329</v>
      </c>
      <c r="X21" s="72">
        <f t="shared" si="19"/>
        <v>-100</v>
      </c>
      <c r="Y21" s="71"/>
      <c r="Z21" s="79">
        <v>47242</v>
      </c>
      <c r="AA21" s="72">
        <f t="shared" si="20"/>
        <v>-100</v>
      </c>
      <c r="AB21" s="71"/>
      <c r="AC21" s="79">
        <v>50043</v>
      </c>
      <c r="AD21" s="72">
        <f t="shared" si="21"/>
        <v>-100</v>
      </c>
      <c r="AE21" s="71"/>
      <c r="AF21" s="79">
        <v>50467</v>
      </c>
      <c r="AG21" s="72">
        <f t="shared" si="22"/>
        <v>-100</v>
      </c>
      <c r="AH21" s="71"/>
      <c r="AI21" s="79">
        <v>51695</v>
      </c>
      <c r="AJ21" s="72">
        <f t="shared" si="23"/>
        <v>-100</v>
      </c>
      <c r="AK21" s="100"/>
      <c r="AL21" s="79">
        <v>56813</v>
      </c>
      <c r="AM21" s="72">
        <f t="shared" si="24"/>
        <v>-100</v>
      </c>
    </row>
    <row r="22" s="28" customFormat="1" ht="22.15" customHeight="1" spans="1:39">
      <c r="A22" s="80"/>
      <c r="B22" s="81"/>
      <c r="C22" s="82" t="s">
        <v>72</v>
      </c>
      <c r="D22" s="71">
        <v>306.735301</v>
      </c>
      <c r="E22" s="72">
        <v>1671.602686</v>
      </c>
      <c r="F22" s="72">
        <f t="shared" si="13"/>
        <v>-81.6502268410449</v>
      </c>
      <c r="G22" s="71">
        <v>379.71</v>
      </c>
      <c r="H22" s="72">
        <v>2789.73282</v>
      </c>
      <c r="I22" s="72">
        <f t="shared" si="14"/>
        <v>-86.3890191462851</v>
      </c>
      <c r="J22" s="71">
        <v>595.78</v>
      </c>
      <c r="K22" s="72">
        <v>3783.906156</v>
      </c>
      <c r="L22" s="72">
        <f t="shared" si="15"/>
        <v>-84.2548949303277</v>
      </c>
      <c r="M22" s="71">
        <v>810.15959</v>
      </c>
      <c r="N22" s="72">
        <v>4720.218</v>
      </c>
      <c r="O22" s="72">
        <f t="shared" si="16"/>
        <v>-82.8363946326208</v>
      </c>
      <c r="P22" s="71"/>
      <c r="Q22" s="72">
        <v>5639.654023</v>
      </c>
      <c r="R22" s="72">
        <f t="shared" si="17"/>
        <v>-100</v>
      </c>
      <c r="S22" s="99"/>
      <c r="T22" s="72">
        <v>6443.739379</v>
      </c>
      <c r="U22" s="72">
        <f t="shared" si="18"/>
        <v>-100</v>
      </c>
      <c r="V22" s="71"/>
      <c r="W22" s="72">
        <v>7269.6</v>
      </c>
      <c r="X22" s="72">
        <f t="shared" si="19"/>
        <v>-100</v>
      </c>
      <c r="Y22" s="71"/>
      <c r="Z22" s="72">
        <v>7528.869091</v>
      </c>
      <c r="AA22" s="72">
        <f t="shared" si="20"/>
        <v>-100</v>
      </c>
      <c r="AB22" s="71"/>
      <c r="AC22" s="72">
        <v>8252.428068</v>
      </c>
      <c r="AD22" s="72">
        <f t="shared" si="21"/>
        <v>-100</v>
      </c>
      <c r="AE22" s="71"/>
      <c r="AF22" s="72">
        <v>8304.922647</v>
      </c>
      <c r="AG22" s="72">
        <f t="shared" si="22"/>
        <v>-100</v>
      </c>
      <c r="AH22" s="71"/>
      <c r="AI22" s="72">
        <v>8450.497895</v>
      </c>
      <c r="AJ22" s="72">
        <f t="shared" si="23"/>
        <v>-100</v>
      </c>
      <c r="AK22" s="99"/>
      <c r="AL22" s="72">
        <v>9171.574047</v>
      </c>
      <c r="AM22" s="72">
        <f t="shared" si="24"/>
        <v>-100</v>
      </c>
    </row>
    <row r="23" s="28" customFormat="1" ht="22.15" customHeight="1" spans="1:39">
      <c r="A23" s="76" t="s">
        <v>80</v>
      </c>
      <c r="B23" s="77"/>
      <c r="C23" s="75" t="s">
        <v>145</v>
      </c>
      <c r="D23" s="71">
        <v>52892</v>
      </c>
      <c r="E23" s="79">
        <v>58091</v>
      </c>
      <c r="F23" s="72">
        <f t="shared" si="13"/>
        <v>-8.94975125234546</v>
      </c>
      <c r="G23" s="78">
        <v>90337</v>
      </c>
      <c r="H23" s="79">
        <v>81889</v>
      </c>
      <c r="I23" s="72">
        <f t="shared" si="14"/>
        <v>10.3164039126134</v>
      </c>
      <c r="J23" s="78">
        <v>125081</v>
      </c>
      <c r="K23" s="79">
        <v>117655</v>
      </c>
      <c r="L23" s="72">
        <f t="shared" si="15"/>
        <v>6.31167396200757</v>
      </c>
      <c r="M23" s="78">
        <v>160682</v>
      </c>
      <c r="N23" s="79">
        <v>149285</v>
      </c>
      <c r="O23" s="72">
        <f t="shared" si="16"/>
        <v>7.63439059517031</v>
      </c>
      <c r="P23" s="78"/>
      <c r="Q23" s="79">
        <v>217981</v>
      </c>
      <c r="R23" s="72">
        <f t="shared" si="17"/>
        <v>-100</v>
      </c>
      <c r="S23" s="100"/>
      <c r="T23" s="79">
        <v>250834</v>
      </c>
      <c r="U23" s="72">
        <f t="shared" si="18"/>
        <v>-100</v>
      </c>
      <c r="V23" s="71"/>
      <c r="W23" s="79">
        <v>232955</v>
      </c>
      <c r="X23" s="72">
        <f t="shared" si="19"/>
        <v>-100</v>
      </c>
      <c r="Y23" s="71"/>
      <c r="Z23" s="79">
        <v>262898</v>
      </c>
      <c r="AA23" s="72">
        <f t="shared" si="20"/>
        <v>-100</v>
      </c>
      <c r="AB23" s="71"/>
      <c r="AC23" s="79">
        <v>299245</v>
      </c>
      <c r="AD23" s="72">
        <f t="shared" si="21"/>
        <v>-100</v>
      </c>
      <c r="AE23" s="71"/>
      <c r="AF23" s="79">
        <v>328085</v>
      </c>
      <c r="AG23" s="72">
        <f t="shared" si="22"/>
        <v>-100</v>
      </c>
      <c r="AH23" s="71"/>
      <c r="AI23" s="79">
        <v>366620</v>
      </c>
      <c r="AJ23" s="72">
        <f t="shared" si="23"/>
        <v>-100</v>
      </c>
      <c r="AK23" s="100"/>
      <c r="AL23" s="79">
        <v>414879</v>
      </c>
      <c r="AM23" s="72">
        <f t="shared" si="24"/>
        <v>-100</v>
      </c>
    </row>
    <row r="24" s="28" customFormat="1" ht="22.15" customHeight="1" spans="1:39">
      <c r="A24" s="80"/>
      <c r="B24" s="81"/>
      <c r="C24" s="82" t="s">
        <v>72</v>
      </c>
      <c r="D24" s="71">
        <v>8560.817979</v>
      </c>
      <c r="E24" s="72">
        <v>9297.433184</v>
      </c>
      <c r="F24" s="72">
        <f t="shared" si="13"/>
        <v>-7.9227803031448</v>
      </c>
      <c r="G24" s="71">
        <v>14795.67</v>
      </c>
      <c r="H24" s="72">
        <v>15353.842136</v>
      </c>
      <c r="I24" s="72">
        <f t="shared" si="14"/>
        <v>-3.6353906146479</v>
      </c>
      <c r="J24" s="71">
        <v>20823.21</v>
      </c>
      <c r="K24" s="72">
        <v>22258.084199</v>
      </c>
      <c r="L24" s="72">
        <f t="shared" si="15"/>
        <v>-6.44653055569116</v>
      </c>
      <c r="M24" s="71">
        <v>26110.261348</v>
      </c>
      <c r="N24" s="72">
        <v>28500.192792</v>
      </c>
      <c r="O24" s="72">
        <f t="shared" si="16"/>
        <v>-8.3856676389602</v>
      </c>
      <c r="P24" s="71"/>
      <c r="Q24" s="72">
        <v>34655.837938</v>
      </c>
      <c r="R24" s="72">
        <f t="shared" si="17"/>
        <v>-100</v>
      </c>
      <c r="S24" s="99"/>
      <c r="T24" s="72">
        <v>40200.055424</v>
      </c>
      <c r="U24" s="72">
        <f t="shared" si="18"/>
        <v>-100</v>
      </c>
      <c r="V24" s="71"/>
      <c r="W24" s="72">
        <v>44797.71</v>
      </c>
      <c r="X24" s="72">
        <f t="shared" si="19"/>
        <v>-100</v>
      </c>
      <c r="Y24" s="71"/>
      <c r="Z24" s="72">
        <v>50061.922821</v>
      </c>
      <c r="AA24" s="72">
        <f t="shared" si="20"/>
        <v>-100</v>
      </c>
      <c r="AB24" s="71"/>
      <c r="AC24" s="72">
        <v>56275.738178</v>
      </c>
      <c r="AD24" s="72">
        <f t="shared" si="21"/>
        <v>-100</v>
      </c>
      <c r="AE24" s="71"/>
      <c r="AF24" s="72">
        <v>61250.331251</v>
      </c>
      <c r="AG24" s="72">
        <f t="shared" si="22"/>
        <v>-100</v>
      </c>
      <c r="AH24" s="71"/>
      <c r="AI24" s="72">
        <v>67802.785437</v>
      </c>
      <c r="AJ24" s="72">
        <f t="shared" si="23"/>
        <v>-100</v>
      </c>
      <c r="AK24" s="99"/>
      <c r="AL24" s="72">
        <v>76005.534066</v>
      </c>
      <c r="AM24" s="72">
        <f t="shared" si="24"/>
        <v>-100</v>
      </c>
    </row>
    <row r="25" s="28" customFormat="1" ht="22.15" customHeight="1" spans="1:39">
      <c r="A25" s="68" t="s">
        <v>146</v>
      </c>
      <c r="B25" s="69"/>
      <c r="C25" s="70"/>
      <c r="D25" s="71">
        <v>19.257176</v>
      </c>
      <c r="E25" s="72">
        <v>8.652488</v>
      </c>
      <c r="F25" s="72">
        <f t="shared" si="13"/>
        <v>122.562296532512</v>
      </c>
      <c r="G25" s="71">
        <v>24.48</v>
      </c>
      <c r="H25" s="72">
        <v>17.124541</v>
      </c>
      <c r="I25" s="72">
        <f t="shared" si="14"/>
        <v>42.9527366602118</v>
      </c>
      <c r="J25" s="71">
        <v>37.55</v>
      </c>
      <c r="K25" s="72">
        <v>25.857631</v>
      </c>
      <c r="L25" s="72">
        <f t="shared" si="15"/>
        <v>45.2182529791689</v>
      </c>
      <c r="M25" s="71">
        <v>48.781471</v>
      </c>
      <c r="N25" s="72">
        <v>36.1711946236478</v>
      </c>
      <c r="O25" s="72">
        <f t="shared" si="16"/>
        <v>34.8627589095659</v>
      </c>
      <c r="P25" s="71"/>
      <c r="Q25" s="72">
        <v>50.217052</v>
      </c>
      <c r="R25" s="72">
        <f t="shared" si="17"/>
        <v>-100</v>
      </c>
      <c r="S25" s="99"/>
      <c r="T25" s="72">
        <v>60.24464</v>
      </c>
      <c r="U25" s="72">
        <f t="shared" si="18"/>
        <v>-100</v>
      </c>
      <c r="V25" s="71"/>
      <c r="W25" s="72">
        <v>68.13</v>
      </c>
      <c r="X25" s="72">
        <f t="shared" si="19"/>
        <v>-100</v>
      </c>
      <c r="Y25" s="71"/>
      <c r="Z25" s="72">
        <v>72.857864</v>
      </c>
      <c r="AA25" s="72">
        <f t="shared" si="20"/>
        <v>-100</v>
      </c>
      <c r="AB25" s="71"/>
      <c r="AC25" s="72">
        <v>77.011287</v>
      </c>
      <c r="AD25" s="72">
        <f t="shared" si="21"/>
        <v>-100</v>
      </c>
      <c r="AE25" s="71"/>
      <c r="AF25" s="72">
        <v>82.279193710227</v>
      </c>
      <c r="AG25" s="72">
        <f t="shared" si="22"/>
        <v>-100</v>
      </c>
      <c r="AH25" s="71"/>
      <c r="AI25" s="72">
        <v>87.386396</v>
      </c>
      <c r="AJ25" s="72">
        <f t="shared" si="23"/>
        <v>-100</v>
      </c>
      <c r="AK25" s="99"/>
      <c r="AL25" s="72">
        <v>293.641299179817</v>
      </c>
      <c r="AM25" s="72">
        <f t="shared" si="24"/>
        <v>-100</v>
      </c>
    </row>
    <row r="26" customHeight="1" spans="1:3">
      <c r="A26" s="83"/>
      <c r="B26" s="83"/>
      <c r="C26" s="83"/>
    </row>
    <row r="28" customHeight="1" spans="38:38">
      <c r="AL28" s="103"/>
    </row>
  </sheetData>
  <mergeCells count="25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5:C25"/>
    <mergeCell ref="A26:C26"/>
    <mergeCell ref="A3:A5"/>
    <mergeCell ref="A6:A8"/>
    <mergeCell ref="A21:B22"/>
    <mergeCell ref="A23:B24"/>
  </mergeCells>
  <pageMargins left="0.669444444444445" right="1.0625" top="0.55" bottom="0.432638888888889" header="0.309027777777778" footer="0.309027777777778"/>
  <pageSetup paperSize="9" orientation="landscape" horizontalDpi="300" verticalDpi="300"/>
  <headerFooter/>
  <ignoredErrors>
    <ignoredError sqref="D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I17" sqref="I17"/>
    </sheetView>
  </sheetViews>
  <sheetFormatPr defaultColWidth="8.75" defaultRowHeight="15.6"/>
  <cols>
    <col min="1" max="1" width="11.625" customWidth="1"/>
    <col min="3" max="3" width="7.25" customWidth="1"/>
    <col min="4" max="4" width="6.75" customWidth="1"/>
    <col min="5" max="6" width="10.5" customWidth="1"/>
    <col min="9" max="9" width="7.25" customWidth="1"/>
    <col min="11" max="11" width="12" customWidth="1"/>
    <col min="12" max="13" width="13.875" customWidth="1"/>
  </cols>
  <sheetData>
    <row r="1" ht="36" spans="1:13">
      <c r="A1" s="12" t="s">
        <v>147</v>
      </c>
      <c r="B1" s="12" t="s">
        <v>148</v>
      </c>
      <c r="C1" s="13" t="s">
        <v>149</v>
      </c>
      <c r="D1" s="13" t="s">
        <v>150</v>
      </c>
      <c r="E1" s="14" t="s">
        <v>36</v>
      </c>
      <c r="F1" s="14" t="s">
        <v>39</v>
      </c>
      <c r="G1" s="14" t="s">
        <v>151</v>
      </c>
      <c r="H1" s="14" t="s">
        <v>152</v>
      </c>
      <c r="I1" s="14" t="s">
        <v>153</v>
      </c>
      <c r="K1" s="12" t="s">
        <v>147</v>
      </c>
      <c r="L1" s="6" t="s">
        <v>154</v>
      </c>
      <c r="M1" s="6" t="s">
        <v>155</v>
      </c>
    </row>
    <row r="2" ht="15.95" customHeight="1" spans="1:13">
      <c r="A2" s="15" t="s">
        <v>156</v>
      </c>
      <c r="B2" s="16">
        <v>3218</v>
      </c>
      <c r="C2" s="17">
        <v>283</v>
      </c>
      <c r="D2" s="17">
        <v>78</v>
      </c>
      <c r="E2" s="18">
        <v>6972.26243721829</v>
      </c>
      <c r="F2" s="18">
        <v>2477.16610750914</v>
      </c>
      <c r="G2" s="19">
        <v>74.8229233741146</v>
      </c>
      <c r="H2" s="19">
        <v>9.45855614973262</v>
      </c>
      <c r="I2" s="19">
        <v>2.60695187165775</v>
      </c>
      <c r="K2" s="23" t="s">
        <v>4</v>
      </c>
      <c r="L2" s="24">
        <v>269</v>
      </c>
      <c r="M2" s="24">
        <v>51</v>
      </c>
    </row>
    <row r="3" ht="15.95" customHeight="1" spans="1:13">
      <c r="A3" s="15" t="s">
        <v>4</v>
      </c>
      <c r="B3" s="16">
        <v>2638</v>
      </c>
      <c r="C3" s="17">
        <v>32</v>
      </c>
      <c r="D3" s="17">
        <v>39</v>
      </c>
      <c r="E3" s="18">
        <v>2442.76607278241</v>
      </c>
      <c r="F3" s="18">
        <v>4808.9678358209</v>
      </c>
      <c r="G3" s="19">
        <v>29.0613718411552</v>
      </c>
      <c r="H3" s="19">
        <v>1.20982986767486</v>
      </c>
      <c r="I3" s="19">
        <v>1.47448015122873</v>
      </c>
      <c r="K3" s="23" t="s">
        <v>157</v>
      </c>
      <c r="L3" s="24">
        <v>56</v>
      </c>
      <c r="M3" s="24">
        <v>65</v>
      </c>
    </row>
    <row r="4" ht="15.95" customHeight="1" spans="1:13">
      <c r="A4" s="15" t="s">
        <v>8</v>
      </c>
      <c r="B4" s="16">
        <v>2567</v>
      </c>
      <c r="C4" s="17">
        <v>89</v>
      </c>
      <c r="D4" s="17">
        <v>76</v>
      </c>
      <c r="E4" s="20">
        <v>3140.05016598321</v>
      </c>
      <c r="F4" s="20">
        <v>5606.76321478382</v>
      </c>
      <c r="G4" s="21">
        <v>35.1382937280873</v>
      </c>
      <c r="H4" s="21">
        <v>3.48472983555208</v>
      </c>
      <c r="I4" s="21">
        <v>2.97572435395458</v>
      </c>
      <c r="K4" s="23" t="s">
        <v>15</v>
      </c>
      <c r="L4" s="24">
        <v>23</v>
      </c>
      <c r="M4" s="24">
        <v>144</v>
      </c>
    </row>
    <row r="5" ht="15.95" customHeight="1" spans="1:13">
      <c r="A5" s="15" t="s">
        <v>15</v>
      </c>
      <c r="B5" s="16">
        <v>927</v>
      </c>
      <c r="C5" s="17">
        <v>442</v>
      </c>
      <c r="D5" s="17">
        <v>0</v>
      </c>
      <c r="E5" s="20">
        <v>13256.52</v>
      </c>
      <c r="F5" s="20">
        <v>12962.74</v>
      </c>
      <c r="G5" s="21">
        <v>63.6</v>
      </c>
      <c r="H5" s="21">
        <v>91.13</v>
      </c>
      <c r="I5" s="21">
        <v>0</v>
      </c>
      <c r="K5" s="23" t="s">
        <v>8</v>
      </c>
      <c r="L5" s="24">
        <v>18</v>
      </c>
      <c r="M5" s="24">
        <v>29</v>
      </c>
    </row>
    <row r="6" ht="15.95" customHeight="1" spans="1:13">
      <c r="A6" s="15" t="s">
        <v>7</v>
      </c>
      <c r="B6" s="16">
        <v>657</v>
      </c>
      <c r="C6" s="17">
        <v>84</v>
      </c>
      <c r="D6" s="17">
        <v>14</v>
      </c>
      <c r="E6" s="18">
        <v>5278.27547437849</v>
      </c>
      <c r="F6" s="18">
        <v>3993.65871785029</v>
      </c>
      <c r="G6" s="19">
        <v>49.1628614916286</v>
      </c>
      <c r="H6" s="19">
        <v>14.3100511073254</v>
      </c>
      <c r="I6" s="19">
        <v>2.38500851788756</v>
      </c>
      <c r="K6" s="23" t="s">
        <v>158</v>
      </c>
      <c r="L6" s="24">
        <v>18</v>
      </c>
      <c r="M6" s="24">
        <v>68</v>
      </c>
    </row>
    <row r="7" ht="15.95" customHeight="1" spans="1:13">
      <c r="A7" s="15" t="s">
        <v>157</v>
      </c>
      <c r="B7" s="16">
        <v>448</v>
      </c>
      <c r="C7" s="17">
        <v>-5</v>
      </c>
      <c r="D7" s="17">
        <v>5</v>
      </c>
      <c r="E7" s="20">
        <v>962</v>
      </c>
      <c r="F7" s="20">
        <v>6875</v>
      </c>
      <c r="G7" s="21">
        <v>9.77</v>
      </c>
      <c r="H7" s="21">
        <v>-1.11</v>
      </c>
      <c r="I7" s="21">
        <v>1.11</v>
      </c>
      <c r="K7" s="23" t="s">
        <v>12</v>
      </c>
      <c r="L7" s="24">
        <v>17</v>
      </c>
      <c r="M7" s="24">
        <v>20</v>
      </c>
    </row>
    <row r="8" ht="15.95" customHeight="1" spans="1:13">
      <c r="A8" s="15" t="s">
        <v>13</v>
      </c>
      <c r="B8" s="16">
        <v>446</v>
      </c>
      <c r="C8" s="17">
        <v>38</v>
      </c>
      <c r="D8" s="17">
        <v>119</v>
      </c>
      <c r="E8" s="20">
        <v>8158.11411111111</v>
      </c>
      <c r="F8" s="20">
        <v>4617.80044025157</v>
      </c>
      <c r="G8" s="21">
        <v>20.1793721973094</v>
      </c>
      <c r="H8" s="21">
        <v>7.21062618595825</v>
      </c>
      <c r="I8" s="21">
        <v>22.5806451612903</v>
      </c>
      <c r="K8" s="23" t="s">
        <v>13</v>
      </c>
      <c r="L8" s="24">
        <v>15</v>
      </c>
      <c r="M8" s="24">
        <v>54</v>
      </c>
    </row>
    <row r="9" ht="15.95" customHeight="1" spans="1:13">
      <c r="A9" s="15" t="s">
        <v>158</v>
      </c>
      <c r="B9" s="16">
        <v>406</v>
      </c>
      <c r="C9" s="17">
        <v>5</v>
      </c>
      <c r="D9" s="17">
        <v>16</v>
      </c>
      <c r="E9" s="20">
        <v>9268.87820512821</v>
      </c>
      <c r="F9" s="20">
        <v>4951.86643835617</v>
      </c>
      <c r="G9" s="21">
        <v>19.30693069</v>
      </c>
      <c r="H9" s="21">
        <v>1.199040767</v>
      </c>
      <c r="I9" s="21">
        <v>3.836930456</v>
      </c>
      <c r="K9" s="23" t="s">
        <v>14</v>
      </c>
      <c r="L9" s="24">
        <v>11</v>
      </c>
      <c r="M9" s="24">
        <v>77</v>
      </c>
    </row>
    <row r="10" ht="15.95" customHeight="1" spans="1:13">
      <c r="A10" s="15" t="s">
        <v>6</v>
      </c>
      <c r="B10" s="16">
        <v>240</v>
      </c>
      <c r="C10" s="17">
        <v>20</v>
      </c>
      <c r="D10" s="17">
        <v>22</v>
      </c>
      <c r="E10" s="18">
        <v>5206.40282105263</v>
      </c>
      <c r="F10" s="18">
        <v>4149.39822147651</v>
      </c>
      <c r="G10" s="19">
        <v>67.843137254902</v>
      </c>
      <c r="H10" s="19">
        <v>8.26446280991736</v>
      </c>
      <c r="I10" s="19">
        <v>9.09090909090909</v>
      </c>
      <c r="K10" s="23" t="s">
        <v>16</v>
      </c>
      <c r="L10" s="24">
        <v>8</v>
      </c>
      <c r="M10" s="24">
        <v>45</v>
      </c>
    </row>
    <row r="11" ht="15.95" customHeight="1" spans="1:13">
      <c r="A11" s="15" t="s">
        <v>17</v>
      </c>
      <c r="B11" s="22">
        <v>188</v>
      </c>
      <c r="C11" s="22">
        <v>188</v>
      </c>
      <c r="D11" s="22">
        <v>0</v>
      </c>
      <c r="E11" s="20">
        <v>2771.42819148936</v>
      </c>
      <c r="F11" s="20">
        <v>5789.20555555556</v>
      </c>
      <c r="G11" s="21">
        <v>24.468085106383</v>
      </c>
      <c r="H11" s="21">
        <v>0</v>
      </c>
      <c r="I11" s="21">
        <v>0</v>
      </c>
      <c r="K11" s="23" t="s">
        <v>7</v>
      </c>
      <c r="L11" s="24">
        <v>6</v>
      </c>
      <c r="M11" s="24">
        <v>23</v>
      </c>
    </row>
    <row r="12" ht="15.95" customHeight="1" spans="1:13">
      <c r="A12" s="15" t="s">
        <v>14</v>
      </c>
      <c r="B12" s="16">
        <v>97</v>
      </c>
      <c r="C12" s="17">
        <v>13</v>
      </c>
      <c r="D12" s="17">
        <v>0</v>
      </c>
      <c r="E12" s="20">
        <v>15135</v>
      </c>
      <c r="F12" s="20">
        <v>19868</v>
      </c>
      <c r="G12" s="21">
        <v>34</v>
      </c>
      <c r="H12" s="21">
        <v>15.47</v>
      </c>
      <c r="I12" s="21">
        <v>0</v>
      </c>
      <c r="K12" s="23" t="s">
        <v>156</v>
      </c>
      <c r="L12" s="24">
        <v>2</v>
      </c>
      <c r="M12" s="24">
        <v>20</v>
      </c>
    </row>
    <row r="13" ht="15.95" customHeight="1" spans="11:13">
      <c r="K13" s="23" t="s">
        <v>6</v>
      </c>
      <c r="L13" s="24">
        <v>1</v>
      </c>
      <c r="M13" s="24">
        <v>0</v>
      </c>
    </row>
    <row r="14" ht="15.95" customHeight="1" spans="11:13">
      <c r="K14" s="23" t="s">
        <v>10</v>
      </c>
      <c r="L14" s="24">
        <v>0</v>
      </c>
      <c r="M14" s="24">
        <v>104</v>
      </c>
    </row>
    <row r="15" ht="15.95" customHeight="1" spans="11:13">
      <c r="K15" s="23" t="s">
        <v>17</v>
      </c>
      <c r="L15" s="24">
        <v>0</v>
      </c>
      <c r="M15" s="24">
        <v>0</v>
      </c>
    </row>
  </sheetData>
  <autoFilter ref="K1:M15">
    <extLst/>
  </autoFilter>
  <pageMargins left="0.75" right="0.75" top="1" bottom="1" header="0.509027777777778" footer="0.509027777777778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workbookViewId="0">
      <selection activeCell="M12" sqref="M12"/>
    </sheetView>
  </sheetViews>
  <sheetFormatPr defaultColWidth="8.8" defaultRowHeight="15.6"/>
  <cols>
    <col min="2" max="2" width="14.4" customWidth="1"/>
    <col min="3" max="3" width="10.4" customWidth="1"/>
    <col min="4" max="4" width="12.6" customWidth="1"/>
    <col min="5" max="16" width="9.8" customWidth="1"/>
    <col min="17" max="17" width="7.3" customWidth="1"/>
  </cols>
  <sheetData>
    <row r="1" s="2" customFormat="1" ht="31" customHeight="1" spans="1:17">
      <c r="A1" s="4" t="s">
        <v>159</v>
      </c>
      <c r="B1" s="4"/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160</v>
      </c>
      <c r="O1" s="5" t="s">
        <v>15</v>
      </c>
      <c r="P1" s="5" t="s">
        <v>16</v>
      </c>
      <c r="Q1" s="11" t="s">
        <v>17</v>
      </c>
    </row>
    <row r="2" ht="33" customHeight="1" spans="1:17">
      <c r="A2" s="6" t="s">
        <v>21</v>
      </c>
      <c r="B2" s="6"/>
      <c r="C2" s="7">
        <v>105844.753493</v>
      </c>
      <c r="D2" s="7">
        <v>6268.152956</v>
      </c>
      <c r="E2" s="7">
        <v>201.315756</v>
      </c>
      <c r="F2" s="7">
        <v>11.814985</v>
      </c>
      <c r="G2" s="7">
        <v>2636.626798</v>
      </c>
      <c r="H2" s="7">
        <v>10311.99725</v>
      </c>
      <c r="I2" s="7">
        <v>12496.740136</v>
      </c>
      <c r="J2" s="7">
        <v>6621.71</v>
      </c>
      <c r="K2" s="7">
        <v>28794.775031</v>
      </c>
      <c r="L2" s="7">
        <v>5493.56701</v>
      </c>
      <c r="M2" s="7">
        <v>9881.844942</v>
      </c>
      <c r="N2" s="7">
        <v>10784.9</v>
      </c>
      <c r="O2" s="7">
        <v>11915.0048</v>
      </c>
      <c r="P2" s="7">
        <v>426.303829</v>
      </c>
      <c r="Q2" s="8">
        <v>0</v>
      </c>
    </row>
    <row r="3" ht="33" customHeight="1" spans="1:17">
      <c r="A3" s="8" t="s">
        <v>46</v>
      </c>
      <c r="B3" s="8"/>
      <c r="C3" s="7">
        <v>100639.225651</v>
      </c>
      <c r="D3" s="7">
        <v>5705.422719</v>
      </c>
      <c r="E3" s="7">
        <v>105.6</v>
      </c>
      <c r="F3" s="7">
        <v>7.0167</v>
      </c>
      <c r="G3" s="7">
        <v>2278.344298</v>
      </c>
      <c r="H3" s="7">
        <v>10060.4</v>
      </c>
      <c r="I3" s="7">
        <v>12183.702</v>
      </c>
      <c r="J3" s="7">
        <v>5526.84</v>
      </c>
      <c r="K3" s="7">
        <v>27618.274562</v>
      </c>
      <c r="L3" s="7">
        <v>5263.1</v>
      </c>
      <c r="M3" s="7">
        <v>9834.325372</v>
      </c>
      <c r="N3" s="7">
        <v>10557.9</v>
      </c>
      <c r="O3" s="7">
        <v>11321.7</v>
      </c>
      <c r="P3" s="7">
        <v>176.6</v>
      </c>
      <c r="Q3" s="8">
        <v>0</v>
      </c>
    </row>
    <row r="4" ht="33" customHeight="1" spans="1:17">
      <c r="A4" s="6" t="s">
        <v>161</v>
      </c>
      <c r="B4" s="6"/>
      <c r="C4" s="7">
        <f>C2-C3</f>
        <v>5205.527842</v>
      </c>
      <c r="D4" s="7">
        <f t="shared" ref="D4:Q4" si="0">D2-D3</f>
        <v>562.730237</v>
      </c>
      <c r="E4" s="7">
        <f t="shared" si="0"/>
        <v>95.715756</v>
      </c>
      <c r="F4" s="7">
        <f t="shared" si="0"/>
        <v>4.798285</v>
      </c>
      <c r="G4" s="7">
        <f t="shared" si="0"/>
        <v>358.2825</v>
      </c>
      <c r="H4" s="7">
        <f t="shared" si="0"/>
        <v>251.597250000001</v>
      </c>
      <c r="I4" s="7">
        <f t="shared" si="0"/>
        <v>313.038136000001</v>
      </c>
      <c r="J4" s="7">
        <f t="shared" si="0"/>
        <v>1094.87</v>
      </c>
      <c r="K4" s="7">
        <f t="shared" si="0"/>
        <v>1176.500469</v>
      </c>
      <c r="L4" s="7">
        <f t="shared" si="0"/>
        <v>230.467009999999</v>
      </c>
      <c r="M4" s="7">
        <f t="shared" si="0"/>
        <v>47.5195700000004</v>
      </c>
      <c r="N4" s="7">
        <f t="shared" si="0"/>
        <v>227</v>
      </c>
      <c r="O4" s="7">
        <f t="shared" si="0"/>
        <v>593.3048</v>
      </c>
      <c r="P4" s="7">
        <f t="shared" si="0"/>
        <v>249.703829</v>
      </c>
      <c r="Q4" s="8">
        <f t="shared" si="0"/>
        <v>0</v>
      </c>
    </row>
    <row r="5" ht="25" customHeight="1" spans="1:17">
      <c r="A5" s="8"/>
      <c r="B5" s="8"/>
      <c r="C5" s="8"/>
      <c r="D5" s="8">
        <v>4</v>
      </c>
      <c r="E5" s="8"/>
      <c r="F5" s="8"/>
      <c r="G5" s="8">
        <v>5</v>
      </c>
      <c r="H5" s="8"/>
      <c r="I5" s="8"/>
      <c r="J5" s="8">
        <v>2</v>
      </c>
      <c r="K5" s="8">
        <v>1</v>
      </c>
      <c r="L5" s="8"/>
      <c r="M5" s="8"/>
      <c r="N5" s="8"/>
      <c r="O5" s="8">
        <v>3</v>
      </c>
      <c r="P5" s="8"/>
      <c r="Q5" s="8"/>
    </row>
    <row r="8" spans="2:4">
      <c r="B8" t="s">
        <v>162</v>
      </c>
      <c r="C8" t="s">
        <v>163</v>
      </c>
      <c r="D8" t="s">
        <v>164</v>
      </c>
    </row>
    <row r="9" s="3" customFormat="1" spans="1:4">
      <c r="A9" s="3" t="s">
        <v>62</v>
      </c>
      <c r="B9" s="9">
        <v>45958.689415</v>
      </c>
      <c r="C9" s="9">
        <v>45723.6291</v>
      </c>
      <c r="D9" s="9">
        <f>B9-C9</f>
        <v>235.060314999995</v>
      </c>
    </row>
    <row r="10" spans="1:4">
      <c r="A10" t="s">
        <v>165</v>
      </c>
      <c r="B10" s="10">
        <v>14284.09</v>
      </c>
      <c r="C10" s="10">
        <v>14098.338687</v>
      </c>
      <c r="D10" s="10">
        <f t="shared" ref="D10:D17" si="1">B10-C10</f>
        <v>185.751312999997</v>
      </c>
    </row>
    <row r="11" spans="1:4">
      <c r="A11" t="s">
        <v>64</v>
      </c>
      <c r="B11" s="10">
        <v>8775.361</v>
      </c>
      <c r="C11" s="10">
        <v>8618.971674</v>
      </c>
      <c r="D11" s="10">
        <f t="shared" si="1"/>
        <v>156.389326000002</v>
      </c>
    </row>
    <row r="12" spans="1:4">
      <c r="A12" t="s">
        <v>65</v>
      </c>
      <c r="B12" s="10">
        <v>3588.71</v>
      </c>
      <c r="C12" s="10">
        <v>3588.711047</v>
      </c>
      <c r="D12" s="10">
        <f t="shared" si="1"/>
        <v>-0.0010470000006535</v>
      </c>
    </row>
    <row r="13" s="3" customFormat="1" spans="1:4">
      <c r="A13" s="3" t="s">
        <v>166</v>
      </c>
      <c r="B13" s="9">
        <v>11964.1305093019</v>
      </c>
      <c r="C13" s="9">
        <v>11659.882467</v>
      </c>
      <c r="D13" s="9">
        <f t="shared" si="1"/>
        <v>304.248042301902</v>
      </c>
    </row>
    <row r="14" spans="1:4">
      <c r="A14" t="s">
        <v>67</v>
      </c>
      <c r="B14" s="10">
        <v>2908.27</v>
      </c>
      <c r="C14" s="10">
        <v>2820.82621</v>
      </c>
      <c r="D14" s="10">
        <f t="shared" si="1"/>
        <v>87.4437899999998</v>
      </c>
    </row>
    <row r="15" spans="1:4">
      <c r="A15" t="s">
        <v>68</v>
      </c>
      <c r="B15" s="10">
        <v>747.76</v>
      </c>
      <c r="C15" s="10">
        <v>668.153996</v>
      </c>
      <c r="D15" s="10">
        <f t="shared" si="1"/>
        <v>79.606004</v>
      </c>
    </row>
    <row r="16" s="3" customFormat="1" spans="1:4">
      <c r="A16" s="3" t="s">
        <v>69</v>
      </c>
      <c r="B16" s="9">
        <v>3444.9166</v>
      </c>
      <c r="C16" s="9">
        <v>3137.586889</v>
      </c>
      <c r="D16" s="9">
        <f t="shared" si="1"/>
        <v>307.329711</v>
      </c>
    </row>
    <row r="17" spans="1:4">
      <c r="A17" t="s">
        <v>45</v>
      </c>
      <c r="B17" s="10">
        <v>91671.9275243019</v>
      </c>
      <c r="C17">
        <f>SUM(C9:C16)</f>
        <v>90316.10007</v>
      </c>
      <c r="D17" s="10">
        <f t="shared" si="1"/>
        <v>1355.82745430189</v>
      </c>
    </row>
  </sheetData>
  <mergeCells count="3">
    <mergeCell ref="A1:B1"/>
    <mergeCell ref="A2:B2"/>
    <mergeCell ref="A4:B4"/>
  </mergeCells>
  <pageMargins left="0.75" right="0.75" top="1" bottom="1" header="0.509027777777778" footer="0.509027777777778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L4:L6"/>
  <sheetViews>
    <sheetView workbookViewId="0">
      <selection activeCell="L19" sqref="L19"/>
    </sheetView>
  </sheetViews>
  <sheetFormatPr defaultColWidth="8.8" defaultRowHeight="15.6" outlineLevelRow="5"/>
  <cols>
    <col min="13" max="13" width="12.9" customWidth="1"/>
  </cols>
  <sheetData>
    <row r="4" spans="12:12">
      <c r="L4" s="1"/>
    </row>
    <row r="6" spans="12:12">
      <c r="L6" s="2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2018年1-4月寿险报表</vt:lpstr>
      <vt:lpstr>2018年1-4月财险数据表</vt:lpstr>
      <vt:lpstr>比较</vt:lpstr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灰太狼de笑</cp:lastModifiedBy>
  <cp:revision>1</cp:revision>
  <dcterms:created xsi:type="dcterms:W3CDTF">2008-10-23T01:43:00Z</dcterms:created>
  <cp:lastPrinted>2016-07-18T08:24:00Z</cp:lastPrinted>
  <dcterms:modified xsi:type="dcterms:W3CDTF">2018-05-24T03:32:29Z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