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2018年1-3月寿险报表" sheetId="1" r:id="rId1"/>
    <sheet name="2018年1-3月财险数据表" sheetId="2" r:id="rId2"/>
    <sheet name="比较" sheetId="3" r:id="rId3"/>
    <sheet name="Sheet2" sheetId="4" r:id="rId4"/>
    <sheet name="Sheet1" sheetId="5" r:id="rId5"/>
    <sheet name="Sheet3" sheetId="6" r:id="rId6"/>
  </sheets>
  <definedNames>
    <definedName name="_xlnm._FilterDatabase" localSheetId="3" hidden="1">Sheet2!$K$1:$M$15</definedName>
    <definedName name="_xlnm.Print_Area" localSheetId="2">比较!$A$2:$L$25</definedName>
    <definedName name="_xlnm.Print_Titles" localSheetId="1">'2018年1-3月财险数据表'!#REF!</definedName>
    <definedName name="_xlnm.Print_Titles" localSheetId="0">'2018年1-3月寿险报表'!$1:$3</definedName>
    <definedName name="_xlnm.Print_Titles" localSheetId="2">比较!$A:B</definedName>
    <definedName name="_xlnm.Print_Area" localSheetId="4">Sheet1!$K$10</definedName>
  </definedNames>
  <calcPr calcId="144525" concurrentCalc="0"/>
</workbook>
</file>

<file path=xl/sharedStrings.xml><?xml version="1.0" encoding="utf-8"?>
<sst xmlns="http://schemas.openxmlformats.org/spreadsheetml/2006/main" count="167">
  <si>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2018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1-3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</si>
  <si>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</si>
  <si>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</si>
  <si>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</si>
  <si>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</si>
  <si>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</si>
  <si>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</si>
  <si>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</si>
  <si>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</si>
  <si>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</si>
  <si>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</si>
  <si>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</si>
  <si>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</si>
  <si>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</si>
  <si>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</si>
  <si>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</si>
  <si>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</si>
  <si>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</si>
  <si>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</si>
  <si>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</si>
  <si>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</si>
  <si>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</si>
  <si>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</si>
  <si>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</si>
  <si>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</si>
  <si>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</si>
  <si>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</si>
  <si>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</si>
  <si>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</si>
  <si>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</si>
  <si>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</si>
  <si>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</si>
  <si>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</si>
  <si>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</si>
  <si>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</si>
  <si>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</si>
  <si>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</si>
  <si>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-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</si>
  <si>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</si>
  <si>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</si>
  <si>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</si>
  <si>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</si>
  <si>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</si>
  <si>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</si>
  <si>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</si>
  <si>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</si>
  <si>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</si>
  <si>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</si>
  <si>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</si>
  <si>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</si>
  <si>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</si>
  <si>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</si>
  <si>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</si>
  <si>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</si>
  <si>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</si>
  <si>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</si>
  <si>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</si>
  <si>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2018年1-3月全市保费收入186820.92万元，同比负增长0.14%，全市赔（给）付支出共计35817.10万元，同比负增长22.58%。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</si>
  <si>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2018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1-3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</si>
  <si>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</si>
  <si>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</si>
  <si>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</si>
  <si>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</si>
  <si>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</si>
  <si>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</si>
  <si>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</si>
  <si>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</si>
  <si>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</si>
  <si>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</si>
  <si>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</si>
  <si>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</si>
  <si>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</si>
  <si>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</si>
  <si>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</si>
  <si>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</si>
  <si>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</si>
  <si>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</si>
  <si>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</si>
  <si>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车险（不含摩托车、拖拉机）</t>
  </si>
  <si>
    <t>摩托车</t>
  </si>
  <si>
    <t>拖拉机</t>
  </si>
  <si>
    <t>家庭财产保险</t>
  </si>
  <si>
    <t>工程保险</t>
  </si>
  <si>
    <t>货物运输保险</t>
  </si>
  <si>
    <t>信用保险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</si>
  <si>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</si>
  <si>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</si>
  <si>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</si>
  <si>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</si>
  <si>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</si>
  <si>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</si>
  <si>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2018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1-3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</si>
  <si>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</si>
  <si>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</si>
  <si>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</si>
  <si>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</si>
  <si>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</si>
  <si>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</si>
  <si>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</si>
  <si>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</si>
  <si>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</si>
  <si>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</si>
  <si>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</si>
  <si>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</si>
  <si>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</si>
  <si>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</si>
  <si>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</si>
  <si>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</si>
  <si>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</si>
  <si>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2018年1-2月</t>
  </si>
  <si>
    <t>2017年1-2月</t>
  </si>
  <si>
    <t>2018年1-3月</t>
  </si>
  <si>
    <t>2017年1-3月</t>
  </si>
  <si>
    <t>2018年1-4月</t>
  </si>
  <si>
    <t>2017年1-4月</t>
  </si>
  <si>
    <t>2018年1-5月</t>
  </si>
  <si>
    <t>2017年1-5月</t>
  </si>
  <si>
    <t>2018年1-6月</t>
  </si>
  <si>
    <t>2017年1-6月</t>
  </si>
  <si>
    <t>2018年1-7月</t>
  </si>
  <si>
    <t>2017年1-7月</t>
  </si>
  <si>
    <t>2018年1-8月</t>
  </si>
  <si>
    <t>2017年1-8月</t>
  </si>
  <si>
    <t>2018年1-9月</t>
  </si>
  <si>
    <t>2017年1-9月</t>
  </si>
  <si>
    <t>2018年1-10月</t>
  </si>
  <si>
    <t>2017年1-10月</t>
  </si>
  <si>
    <t>2018年1-11月</t>
  </si>
  <si>
    <t>2017年1-11月</t>
  </si>
  <si>
    <t>2018年1-12月</t>
  </si>
  <si>
    <t>2017年1-12月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</si>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</sst>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_);[Red]\(0\)"/>
    <numFmt numFmtId="178" formatCode="0.00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5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rgb="FF3521F5"/>
      <name val="宋体"/>
      <charset val="134"/>
    </font>
    <font>
      <sz val="10"/>
      <color indexed="10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3" fillId="8" borderId="1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29" fillId="11" borderId="22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6" fillId="10" borderId="20" applyNumberFormat="0" applyAlignment="0" applyProtection="0">
      <alignment vertical="center"/>
    </xf>
    <xf numFmtId="0" fontId="42" fillId="10" borderId="18" applyNumberFormat="0" applyAlignment="0" applyProtection="0">
      <alignment vertical="center"/>
    </xf>
    <xf numFmtId="0" fontId="44" fillId="29" borderId="23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/>
    </xf>
    <xf numFmtId="177" fontId="7" fillId="2" borderId="1" xfId="51" applyNumberFormat="1" applyFont="1" applyFill="1" applyBorder="1" applyAlignment="1">
      <alignment horizontal="center" vertical="center" wrapText="1"/>
    </xf>
    <xf numFmtId="178" fontId="7" fillId="2" borderId="1" xfId="51" applyNumberFormat="1" applyFont="1" applyFill="1" applyBorder="1" applyAlignment="1">
      <alignment horizontal="center"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43" fontId="8" fillId="2" borderId="2" xfId="51" applyNumberFormat="1" applyFont="1" applyFill="1" applyBorder="1" applyAlignment="1">
      <alignment horizontal="center" vertical="center" wrapText="1"/>
    </xf>
    <xf numFmtId="177" fontId="9" fillId="2" borderId="3" xfId="51" applyNumberFormat="1" applyFont="1" applyFill="1" applyBorder="1" applyAlignment="1">
      <alignment vertical="center"/>
    </xf>
    <xf numFmtId="176" fontId="9" fillId="2" borderId="3" xfId="51" applyNumberFormat="1" applyFont="1" applyFill="1" applyBorder="1" applyAlignment="1">
      <alignment vertical="center"/>
    </xf>
    <xf numFmtId="179" fontId="9" fillId="2" borderId="1" xfId="51" applyNumberFormat="1" applyFont="1" applyFill="1" applyBorder="1" applyAlignment="1">
      <alignment vertical="center" wrapText="1"/>
    </xf>
    <xf numFmtId="43" fontId="9" fillId="2" borderId="1" xfId="51" applyNumberFormat="1" applyFont="1" applyFill="1" applyBorder="1" applyAlignment="1">
      <alignment vertical="center" wrapText="1"/>
    </xf>
    <xf numFmtId="179" fontId="9" fillId="2" borderId="3" xfId="51" applyNumberFormat="1" applyFont="1" applyFill="1" applyBorder="1" applyAlignment="1">
      <alignment vertical="center" wrapText="1"/>
    </xf>
    <xf numFmtId="43" fontId="9" fillId="2" borderId="3" xfId="51" applyNumberFormat="1" applyFont="1" applyFill="1" applyBorder="1" applyAlignment="1">
      <alignment vertical="center" wrapText="1"/>
    </xf>
    <xf numFmtId="176" fontId="9" fillId="2" borderId="3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horizontal="center" vertical="center" wrapText="1"/>
    </xf>
    <xf numFmtId="177" fontId="9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57" fontId="12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78" fontId="11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80" fontId="5" fillId="0" borderId="1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78" fontId="11" fillId="5" borderId="1" xfId="0" applyNumberFormat="1" applyFont="1" applyFill="1" applyBorder="1" applyAlignment="1">
      <alignment horizontal="center" vertical="center"/>
    </xf>
    <xf numFmtId="178" fontId="5" fillId="5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178" fontId="11" fillId="6" borderId="1" xfId="0" applyNumberFormat="1" applyFont="1" applyFill="1" applyBorder="1" applyAlignment="1">
      <alignment horizontal="center" vertical="center"/>
    </xf>
    <xf numFmtId="178" fontId="5" fillId="6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180" fontId="11" fillId="6" borderId="1" xfId="0" applyNumberFormat="1" applyFont="1" applyFill="1" applyBorder="1" applyAlignment="1">
      <alignment horizontal="center" vertical="center"/>
    </xf>
    <xf numFmtId="180" fontId="5" fillId="6" borderId="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5" borderId="1" xfId="0" applyNumberFormat="1" applyFont="1" applyFill="1" applyBorder="1" applyAlignment="1">
      <alignment horizontal="center" vertical="center"/>
    </xf>
    <xf numFmtId="178" fontId="13" fillId="6" borderId="1" xfId="0" applyNumberFormat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181" fontId="5" fillId="3" borderId="1" xfId="0" applyNumberFormat="1" applyFont="1" applyFill="1" applyBorder="1" applyAlignment="1">
      <alignment horizontal="center" vertical="center"/>
    </xf>
    <xf numFmtId="43" fontId="11" fillId="3" borderId="1" xfId="0" applyNumberFormat="1" applyFont="1" applyFill="1" applyBorder="1" applyAlignment="1">
      <alignment horizontal="center" vertical="center"/>
    </xf>
    <xf numFmtId="181" fontId="14" fillId="3" borderId="1" xfId="0" applyNumberFormat="1" applyFont="1" applyFill="1" applyBorder="1" applyAlignment="1">
      <alignment horizontal="center" vertical="center"/>
    </xf>
    <xf numFmtId="43" fontId="5" fillId="5" borderId="1" xfId="0" applyNumberFormat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80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78" fontId="17" fillId="0" borderId="3" xfId="0" applyNumberFormat="1" applyFont="1" applyFill="1" applyBorder="1" applyAlignment="1">
      <alignment horizontal="center" vertical="center"/>
    </xf>
    <xf numFmtId="180" fontId="17" fillId="0" borderId="3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78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/>
    </xf>
    <xf numFmtId="178" fontId="18" fillId="2" borderId="1" xfId="0" applyNumberFormat="1" applyFont="1" applyFill="1" applyBorder="1" applyAlignment="1">
      <alignment horizontal="center" vertical="center" wrapText="1"/>
    </xf>
    <xf numFmtId="178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78" fontId="18" fillId="2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78" fontId="18" fillId="2" borderId="8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25" fillId="0" borderId="1" xfId="51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8" fontId="18" fillId="2" borderId="4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182" fontId="1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DE9D9"/>
      <color rgb="00CCFFCC"/>
      <color rgb="00DCE6F1"/>
      <color rgb="000B17B5"/>
      <color rgb="000000FF"/>
      <color rgb="00EBF1DE"/>
      <color rgb="00FFFFFF"/>
      <color rgb="00000000"/>
      <color rgb="003521F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Q73"/>
  <sheetViews>
    <sheetView tabSelected="1" workbookViewId="0">
      <pane xSplit="3" ySplit="4" topLeftCell="D53" activePane="bottomRight" state="frozen"/>
      <selection/>
      <selection pane="topRight"/>
      <selection pane="bottomLeft"/>
      <selection pane="bottomRight" activeCell="J64" sqref="J64"/>
    </sheetView>
  </sheetViews>
  <sheetFormatPr defaultColWidth="9" defaultRowHeight="15.6"/>
  <cols>
    <col min="1" max="1" width="4.625" style="31" customWidth="1"/>
    <col min="2" max="2" width="9.25" style="31" customWidth="1"/>
    <col min="3" max="3" width="10.5" customWidth="1"/>
    <col min="4" max="9" width="10.25" style="33" customWidth="1"/>
    <col min="10" max="10" width="9" style="33" customWidth="1"/>
    <col min="11" max="11" width="9.25" style="33" customWidth="1"/>
    <col min="12" max="13" width="9.875" style="33" customWidth="1"/>
    <col min="14" max="14" width="9.75" style="33" customWidth="1"/>
    <col min="15" max="15" width="9.875" style="33" customWidth="1"/>
    <col min="16" max="16" width="8.25" style="33" customWidth="1"/>
    <col min="17" max="17" width="9.125" style="33" customWidth="1"/>
  </cols>
  <sheetData>
    <row r="1" ht="27.75" customHeight="1" spans="1:17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/>
      <c r="O1"/>
      <c r="P1"/>
      <c r="Q1"/>
    </row>
    <row r="2" ht="14.25" customHeight="1" spans="1:17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/>
      <c r="M2"/>
      <c r="N2"/>
      <c r="O2"/>
      <c r="P2"/>
      <c r="Q2"/>
    </row>
    <row r="3" s="2" customFormat="1" ht="19.9" customHeight="1" spans="1:17">
      <c r="A3" s="169" t="s">
        <v>2</v>
      </c>
      <c r="B3" s="169"/>
      <c r="C3" s="17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96" t="s">
        <v>15</v>
      </c>
      <c r="P3" s="5" t="s">
        <v>16</v>
      </c>
      <c r="Q3" s="11" t="s">
        <v>17</v>
      </c>
    </row>
    <row r="4" ht="19.9" customHeight="1" spans="1:17">
      <c r="A4" s="171" t="s">
        <v>18</v>
      </c>
      <c r="B4" s="171" t="s">
        <v>3</v>
      </c>
      <c r="C4" s="172">
        <f>SUM(D4:Q4)</f>
        <v>161224.894955</v>
      </c>
      <c r="D4" s="173">
        <v>34642.891084</v>
      </c>
      <c r="E4" s="173">
        <v>26907.66279</v>
      </c>
      <c r="F4" s="173">
        <v>3597.2</v>
      </c>
      <c r="G4" s="173">
        <v>6463.868723</v>
      </c>
      <c r="H4" s="173">
        <v>16127.247205</v>
      </c>
      <c r="I4" s="173">
        <v>11617.366682</v>
      </c>
      <c r="J4" s="173">
        <v>2827.87</v>
      </c>
      <c r="K4" s="173">
        <v>4698.220143</v>
      </c>
      <c r="L4" s="173">
        <v>692.36747</v>
      </c>
      <c r="M4" s="173">
        <v>1267.724798</v>
      </c>
      <c r="N4" s="173">
        <v>7761.53611299999</v>
      </c>
      <c r="O4" s="197">
        <v>41482.224597</v>
      </c>
      <c r="P4" s="173">
        <v>3017.56</v>
      </c>
      <c r="Q4" s="173">
        <v>121.15535</v>
      </c>
    </row>
    <row r="5" ht="19.9" customHeight="1" spans="1:17">
      <c r="A5" s="171"/>
      <c r="B5" s="171" t="s">
        <v>19</v>
      </c>
      <c r="C5" s="172">
        <v>-0.139452297416422</v>
      </c>
      <c r="D5" s="174">
        <v>-11.9</v>
      </c>
      <c r="E5" s="173">
        <v>9.85011723410174</v>
      </c>
      <c r="F5" s="173">
        <v>19.5162469267061</v>
      </c>
      <c r="G5" s="173">
        <v>14.5855058307057</v>
      </c>
      <c r="H5" s="173">
        <v>-35.3638874023076</v>
      </c>
      <c r="I5" s="173">
        <v>-4.04992997484769</v>
      </c>
      <c r="J5" s="173">
        <v>-49.59</v>
      </c>
      <c r="K5" s="173">
        <v>-38.787870425053</v>
      </c>
      <c r="L5" s="173">
        <v>-88.9707820601272</v>
      </c>
      <c r="M5" s="173">
        <v>-32.8147999373132</v>
      </c>
      <c r="N5" s="173">
        <v>-10.4749388903352</v>
      </c>
      <c r="O5" s="197">
        <v>129.766142490852</v>
      </c>
      <c r="P5" s="173">
        <v>-17.42</v>
      </c>
      <c r="Q5" s="173">
        <v>29.0200235771951</v>
      </c>
    </row>
    <row r="6" ht="19.9" customHeight="1" spans="1:17">
      <c r="A6" s="171"/>
      <c r="B6" s="171" t="s">
        <v>20</v>
      </c>
      <c r="C6" s="172">
        <v>2.59</v>
      </c>
      <c r="D6" s="174">
        <v>21.4873088263877</v>
      </c>
      <c r="E6" s="173">
        <v>16.689521055362</v>
      </c>
      <c r="F6" s="173">
        <v>2.23116907658958</v>
      </c>
      <c r="G6" s="173">
        <v>4.00922495549099</v>
      </c>
      <c r="H6" s="173">
        <v>10.0029509769576</v>
      </c>
      <c r="I6" s="173">
        <v>7.20569034034264</v>
      </c>
      <c r="J6" s="173">
        <v>1.75399090865545</v>
      </c>
      <c r="K6" s="173">
        <v>2.91407858836648</v>
      </c>
      <c r="L6" s="173">
        <v>0.429442035110799</v>
      </c>
      <c r="M6" s="173">
        <v>0.786308341744517</v>
      </c>
      <c r="N6" s="173">
        <v>4.81410523800704</v>
      </c>
      <c r="O6" s="197">
        <v>25.729416420819</v>
      </c>
      <c r="P6" s="173">
        <v>1.87164643577051</v>
      </c>
      <c r="Q6" s="47">
        <v>0.0751468003956933</v>
      </c>
    </row>
    <row r="7" ht="19.9" customHeight="1" spans="1:17">
      <c r="A7" s="171"/>
      <c r="B7" s="175" t="s">
        <v>21</v>
      </c>
      <c r="C7" s="176">
        <f>SUM(D7:Q7)</f>
        <v>86980.743091</v>
      </c>
      <c r="D7" s="174">
        <v>12744.494681</v>
      </c>
      <c r="E7" s="174">
        <v>5508.23455</v>
      </c>
      <c r="F7" s="174">
        <v>1186.353028</v>
      </c>
      <c r="G7" s="174">
        <v>1464.5649</v>
      </c>
      <c r="H7" s="174">
        <v>4434.980619</v>
      </c>
      <c r="I7" s="174">
        <v>8886.643064</v>
      </c>
      <c r="J7" s="174">
        <v>2209.11</v>
      </c>
      <c r="K7" s="174">
        <v>2532.197679</v>
      </c>
      <c r="L7" s="174">
        <v>30.352646</v>
      </c>
      <c r="M7" s="174">
        <v>928.962375</v>
      </c>
      <c r="N7" s="174">
        <v>7117.289039</v>
      </c>
      <c r="O7" s="174">
        <v>37483.66541</v>
      </c>
      <c r="P7" s="174">
        <v>2374.75</v>
      </c>
      <c r="Q7" s="173">
        <v>79.1451</v>
      </c>
    </row>
    <row r="8" ht="19.9" customHeight="1" spans="1:17">
      <c r="A8" s="177"/>
      <c r="B8" s="171" t="s">
        <v>19</v>
      </c>
      <c r="C8" s="172">
        <v>-20.7314890330465</v>
      </c>
      <c r="D8" s="174">
        <v>-42.48</v>
      </c>
      <c r="E8" s="47">
        <v>-31.4504235902362</v>
      </c>
      <c r="F8" s="47">
        <v>-0.66989713219614</v>
      </c>
      <c r="G8" s="47">
        <v>-23.196197080414</v>
      </c>
      <c r="H8" s="47">
        <v>-73.3837364000869</v>
      </c>
      <c r="I8" s="47">
        <v>-19.9081353485984</v>
      </c>
      <c r="J8" s="47">
        <v>-57.97</v>
      </c>
      <c r="K8" s="47">
        <v>-61.5166349671853</v>
      </c>
      <c r="L8" s="47">
        <v>-99.4901968204854</v>
      </c>
      <c r="M8" s="47">
        <v>-42.2137885785152</v>
      </c>
      <c r="N8" s="47">
        <v>-16.5766482211436</v>
      </c>
      <c r="O8" s="47">
        <v>115.91648986718</v>
      </c>
      <c r="P8" s="189">
        <v>-27.95</v>
      </c>
      <c r="Q8" s="47">
        <v>-15.7172781225141</v>
      </c>
    </row>
    <row r="9" ht="19.9" customHeight="1" spans="1:17">
      <c r="A9" s="171" t="s">
        <v>22</v>
      </c>
      <c r="B9" s="178" t="s">
        <v>23</v>
      </c>
      <c r="C9" s="172">
        <f>SUM(D9:Q9)</f>
        <v>90469.864391</v>
      </c>
      <c r="D9" s="174">
        <v>33632.724502</v>
      </c>
      <c r="E9" s="179">
        <v>25769.908565</v>
      </c>
      <c r="F9" s="178">
        <v>3026.65</v>
      </c>
      <c r="G9" s="179">
        <v>5543.124176</v>
      </c>
      <c r="H9" s="179">
        <v>14474.943919</v>
      </c>
      <c r="I9" s="179">
        <v>2401.380823</v>
      </c>
      <c r="J9" s="178">
        <v>0</v>
      </c>
      <c r="K9" s="179">
        <v>1457.647872</v>
      </c>
      <c r="L9" s="179">
        <v>0</v>
      </c>
      <c r="M9" s="179">
        <v>570.532563</v>
      </c>
      <c r="N9" s="179">
        <v>303.936113</v>
      </c>
      <c r="O9" s="179">
        <v>3186.203533</v>
      </c>
      <c r="P9" s="179">
        <v>0</v>
      </c>
      <c r="Q9" s="179">
        <v>102.812325</v>
      </c>
    </row>
    <row r="10" ht="19.9" customHeight="1" spans="1:17">
      <c r="A10" s="171"/>
      <c r="B10" s="171" t="s">
        <v>19</v>
      </c>
      <c r="C10" s="172">
        <v>11.0506422796434</v>
      </c>
      <c r="D10" s="174">
        <v>6.83302044564894</v>
      </c>
      <c r="E10" s="173">
        <v>11.7612043872375</v>
      </c>
      <c r="F10" s="173">
        <v>17.723133890058</v>
      </c>
      <c r="G10" s="173">
        <v>15.5668651476891</v>
      </c>
      <c r="H10" s="173">
        <v>16.7201961200859</v>
      </c>
      <c r="I10" s="173">
        <v>-13.7997590310346</v>
      </c>
      <c r="J10" s="171">
        <v>0</v>
      </c>
      <c r="K10" s="173">
        <v>19.0305213843321</v>
      </c>
      <c r="L10" s="173">
        <v>-100</v>
      </c>
      <c r="M10" s="173">
        <v>26.7016431925425</v>
      </c>
      <c r="N10" s="173">
        <v>19.2000886219323</v>
      </c>
      <c r="O10" s="173">
        <v>34.217356546035</v>
      </c>
      <c r="P10" s="189">
        <v>0</v>
      </c>
      <c r="Q10" s="173">
        <v>10.4180873818092</v>
      </c>
    </row>
    <row r="11" ht="19.9" customHeight="1" spans="1:17">
      <c r="A11" s="171"/>
      <c r="B11" s="171" t="s">
        <v>20</v>
      </c>
      <c r="C11" s="172">
        <v>2.78</v>
      </c>
      <c r="D11" s="174">
        <v>37.1756106062494</v>
      </c>
      <c r="E11" s="173">
        <v>28.4845221538362</v>
      </c>
      <c r="F11" s="173">
        <v>3.34547865233795</v>
      </c>
      <c r="G11" s="173">
        <v>6.12703933327818</v>
      </c>
      <c r="H11" s="173">
        <v>15.9997409263719</v>
      </c>
      <c r="I11" s="173">
        <v>2.65434334312862</v>
      </c>
      <c r="J11" s="171">
        <v>0</v>
      </c>
      <c r="K11" s="173">
        <v>1.6111971448307</v>
      </c>
      <c r="L11" s="189">
        <v>0</v>
      </c>
      <c r="M11" s="173">
        <v>0.630632716032629</v>
      </c>
      <c r="N11" s="173">
        <v>0.335952877840542</v>
      </c>
      <c r="O11" s="173">
        <v>3.52183962521443</v>
      </c>
      <c r="P11" s="173">
        <v>0</v>
      </c>
      <c r="Q11" s="173">
        <v>0.113642620879432</v>
      </c>
    </row>
    <row r="12" ht="19.9" customHeight="1" spans="1:17">
      <c r="A12" s="171"/>
      <c r="B12" s="171" t="s">
        <v>24</v>
      </c>
      <c r="C12" s="172">
        <f>SUM(D12:Q12)</f>
        <v>27671.770259</v>
      </c>
      <c r="D12" s="174">
        <v>16293.21639</v>
      </c>
      <c r="E12" s="173">
        <v>5673.33994</v>
      </c>
      <c r="F12" s="173">
        <v>296.32</v>
      </c>
      <c r="G12" s="173">
        <v>389.184611</v>
      </c>
      <c r="H12" s="173">
        <v>1880.357458</v>
      </c>
      <c r="I12" s="173">
        <v>479.987851</v>
      </c>
      <c r="J12" s="171">
        <v>0</v>
      </c>
      <c r="K12" s="173">
        <v>227.6804</v>
      </c>
      <c r="L12" s="189">
        <v>0</v>
      </c>
      <c r="M12" s="173">
        <v>82.793448</v>
      </c>
      <c r="N12" s="173">
        <v>33.372991</v>
      </c>
      <c r="O12" s="173">
        <v>2305.63572</v>
      </c>
      <c r="P12" s="173">
        <v>0</v>
      </c>
      <c r="Q12" s="173">
        <v>9.88145</v>
      </c>
    </row>
    <row r="13" ht="19.9" customHeight="1" spans="1:17">
      <c r="A13" s="171"/>
      <c r="B13" s="171" t="s">
        <v>25</v>
      </c>
      <c r="C13" s="172">
        <f t="shared" ref="C13:C22" si="0">SUM(D13:Q13)</f>
        <v>47192.3169</v>
      </c>
      <c r="D13" s="174">
        <v>12103.523905</v>
      </c>
      <c r="E13" s="173">
        <v>16814.131629</v>
      </c>
      <c r="F13" s="173">
        <v>2152.04</v>
      </c>
      <c r="G13" s="173">
        <v>2966.053262</v>
      </c>
      <c r="H13" s="173">
        <v>10296.586594</v>
      </c>
      <c r="I13" s="173">
        <v>1562.9803</v>
      </c>
      <c r="J13" s="171">
        <v>0</v>
      </c>
      <c r="K13" s="173">
        <v>751.0681</v>
      </c>
      <c r="L13" s="189">
        <v>0</v>
      </c>
      <c r="M13" s="173">
        <v>294.281847</v>
      </c>
      <c r="N13" s="173">
        <v>191.448663</v>
      </c>
      <c r="O13" s="173">
        <v>0</v>
      </c>
      <c r="P13" s="173">
        <v>0</v>
      </c>
      <c r="Q13" s="173">
        <v>60.2026</v>
      </c>
    </row>
    <row r="14" ht="19.9" customHeight="1" spans="1:17">
      <c r="A14" s="171"/>
      <c r="B14" s="171" t="s">
        <v>26</v>
      </c>
      <c r="C14" s="172">
        <f t="shared" si="0"/>
        <v>0.02</v>
      </c>
      <c r="D14" s="174">
        <v>0</v>
      </c>
      <c r="E14" s="47">
        <v>0</v>
      </c>
      <c r="F14" s="6">
        <v>0.02</v>
      </c>
      <c r="G14" s="47">
        <v>0</v>
      </c>
      <c r="H14" s="47">
        <v>0</v>
      </c>
      <c r="I14" s="47">
        <v>0</v>
      </c>
      <c r="J14" s="171">
        <v>0</v>
      </c>
      <c r="K14" s="173">
        <v>0</v>
      </c>
      <c r="L14" s="189">
        <v>0</v>
      </c>
      <c r="M14" s="173">
        <v>0</v>
      </c>
      <c r="N14" s="189">
        <v>0</v>
      </c>
      <c r="O14" s="189">
        <v>0</v>
      </c>
      <c r="P14" s="189">
        <v>0</v>
      </c>
      <c r="Q14" s="189">
        <v>0</v>
      </c>
    </row>
    <row r="15" ht="19.9" customHeight="1" spans="1:17">
      <c r="A15" s="171"/>
      <c r="B15" s="171" t="s">
        <v>27</v>
      </c>
      <c r="C15" s="172">
        <f t="shared" si="0"/>
        <v>232.479432</v>
      </c>
      <c r="D15" s="174">
        <v>0</v>
      </c>
      <c r="E15" s="47">
        <v>1.028289</v>
      </c>
      <c r="F15" s="47">
        <v>78.67</v>
      </c>
      <c r="G15" s="47">
        <v>0.073482</v>
      </c>
      <c r="H15" s="47">
        <v>122.955953</v>
      </c>
      <c r="I15" s="47">
        <v>16.725161</v>
      </c>
      <c r="J15" s="171">
        <v>0</v>
      </c>
      <c r="K15" s="173">
        <v>0</v>
      </c>
      <c r="L15" s="189">
        <v>0</v>
      </c>
      <c r="M15" s="173">
        <v>11.802496</v>
      </c>
      <c r="N15" s="173">
        <v>1.224051</v>
      </c>
      <c r="O15" s="173">
        <v>0</v>
      </c>
      <c r="P15" s="189">
        <v>0</v>
      </c>
      <c r="Q15" s="173">
        <v>0</v>
      </c>
    </row>
    <row r="16" ht="19.9" customHeight="1" spans="1:17">
      <c r="A16" s="171"/>
      <c r="B16" s="180" t="s">
        <v>28</v>
      </c>
      <c r="C16" s="172">
        <f t="shared" si="0"/>
        <v>10804.580043</v>
      </c>
      <c r="D16" s="174">
        <v>2190.365161</v>
      </c>
      <c r="E16" s="47">
        <v>2942.656777</v>
      </c>
      <c r="F16" s="173">
        <v>433.67</v>
      </c>
      <c r="G16" s="173">
        <v>2042.916128</v>
      </c>
      <c r="H16" s="173">
        <v>1727.940727</v>
      </c>
      <c r="I16" s="173">
        <v>0</v>
      </c>
      <c r="J16" s="173">
        <v>0</v>
      </c>
      <c r="K16" s="173">
        <v>438.0171</v>
      </c>
      <c r="L16" s="189">
        <v>0</v>
      </c>
      <c r="M16" s="173">
        <v>142.153512</v>
      </c>
      <c r="N16" s="173">
        <v>70.82373</v>
      </c>
      <c r="O16" s="173">
        <v>784.906528</v>
      </c>
      <c r="P16" s="189">
        <v>0</v>
      </c>
      <c r="Q16" s="173">
        <v>31.13038</v>
      </c>
    </row>
    <row r="17" ht="19.9" customHeight="1" spans="1:17">
      <c r="A17" s="171"/>
      <c r="B17" s="180" t="s">
        <v>29</v>
      </c>
      <c r="C17" s="172">
        <f t="shared" si="0"/>
        <v>2433.249111</v>
      </c>
      <c r="D17" s="174">
        <v>1261.692697</v>
      </c>
      <c r="E17" s="173">
        <v>163.326623</v>
      </c>
      <c r="F17" s="173">
        <v>0.28</v>
      </c>
      <c r="G17" s="173">
        <v>139.000072</v>
      </c>
      <c r="H17" s="173">
        <v>414.332489</v>
      </c>
      <c r="I17" s="173">
        <v>300.072125</v>
      </c>
      <c r="J17" s="173">
        <v>0</v>
      </c>
      <c r="K17" s="173">
        <v>40.759631</v>
      </c>
      <c r="L17" s="189">
        <v>0</v>
      </c>
      <c r="M17" s="173">
        <v>20.811853</v>
      </c>
      <c r="N17" s="173">
        <v>1.53146</v>
      </c>
      <c r="O17" s="173">
        <v>90.116153</v>
      </c>
      <c r="P17" s="189">
        <v>0</v>
      </c>
      <c r="Q17" s="173">
        <v>1.326008</v>
      </c>
    </row>
    <row r="18" ht="19.9" customHeight="1" spans="1:17">
      <c r="A18" s="171"/>
      <c r="B18" s="180" t="s">
        <v>30</v>
      </c>
      <c r="C18" s="172">
        <f t="shared" si="0"/>
        <v>125.408944</v>
      </c>
      <c r="D18" s="174">
        <v>27.832597</v>
      </c>
      <c r="E18" s="173">
        <v>33.5923939999998</v>
      </c>
      <c r="F18" s="173">
        <v>48.29</v>
      </c>
      <c r="G18" s="173">
        <v>0</v>
      </c>
      <c r="H18" s="173">
        <v>0</v>
      </c>
      <c r="I18" s="173">
        <v>0</v>
      </c>
      <c r="J18" s="173">
        <v>0</v>
      </c>
      <c r="K18" s="173">
        <v>0.112264</v>
      </c>
      <c r="L18" s="189">
        <v>0</v>
      </c>
      <c r="M18" s="173">
        <v>10.697915</v>
      </c>
      <c r="N18" s="173">
        <v>4.627737</v>
      </c>
      <c r="O18" s="173">
        <v>0</v>
      </c>
      <c r="P18" s="189">
        <v>0</v>
      </c>
      <c r="Q18" s="173">
        <v>0.256037</v>
      </c>
    </row>
    <row r="19" ht="19.9" customHeight="1" spans="1:17">
      <c r="A19" s="171"/>
      <c r="B19" s="180" t="s">
        <v>31</v>
      </c>
      <c r="C19" s="172">
        <f t="shared" si="0"/>
        <v>2010.039702</v>
      </c>
      <c r="D19" s="174">
        <v>1756.093752</v>
      </c>
      <c r="E19" s="47">
        <v>141.832913</v>
      </c>
      <c r="F19" s="47">
        <v>17.36</v>
      </c>
      <c r="G19" s="47">
        <v>5.896621</v>
      </c>
      <c r="H19" s="47">
        <v>32.770698</v>
      </c>
      <c r="I19" s="47">
        <v>41.615386</v>
      </c>
      <c r="J19" s="173">
        <v>0</v>
      </c>
      <c r="K19" s="173">
        <v>0.010377</v>
      </c>
      <c r="L19" s="189">
        <v>0</v>
      </c>
      <c r="M19" s="173">
        <v>7.991492</v>
      </c>
      <c r="N19" s="173">
        <v>0.907481</v>
      </c>
      <c r="O19" s="173">
        <v>5.545132</v>
      </c>
      <c r="P19" s="189">
        <v>0</v>
      </c>
      <c r="Q19" s="173">
        <v>0.01585</v>
      </c>
    </row>
    <row r="20" ht="19.9" customHeight="1" spans="1:17">
      <c r="A20" s="171"/>
      <c r="B20" s="181" t="s">
        <v>32</v>
      </c>
      <c r="C20" s="172">
        <f t="shared" si="0"/>
        <v>25189.723005</v>
      </c>
      <c r="D20" s="174">
        <v>12007.460506</v>
      </c>
      <c r="E20" s="173">
        <v>4865.414333</v>
      </c>
      <c r="F20" s="173">
        <v>1013.727401</v>
      </c>
      <c r="G20" s="173">
        <v>1154.47316</v>
      </c>
      <c r="H20" s="173">
        <v>3538.379871</v>
      </c>
      <c r="I20" s="173">
        <v>735.210609</v>
      </c>
      <c r="J20" s="171">
        <v>0</v>
      </c>
      <c r="K20" s="173">
        <v>343.982208</v>
      </c>
      <c r="L20" s="189">
        <v>0</v>
      </c>
      <c r="M20" s="173">
        <v>292.823457</v>
      </c>
      <c r="N20" s="173">
        <v>118.089039</v>
      </c>
      <c r="O20" s="173">
        <v>1059.360346</v>
      </c>
      <c r="P20" s="189">
        <v>0</v>
      </c>
      <c r="Q20" s="173">
        <v>60.802075</v>
      </c>
    </row>
    <row r="21" s="104" customFormat="1" ht="19.9" customHeight="1" spans="1:17">
      <c r="A21" s="182"/>
      <c r="B21" s="183" t="s">
        <v>33</v>
      </c>
      <c r="C21" s="184">
        <f t="shared" si="0"/>
        <v>9720.625609</v>
      </c>
      <c r="D21" s="185">
        <v>1912.144889</v>
      </c>
      <c r="E21" s="186">
        <v>2628.232822</v>
      </c>
      <c r="F21" s="186">
        <v>317.732514</v>
      </c>
      <c r="G21" s="186">
        <v>577.491452</v>
      </c>
      <c r="H21" s="186">
        <v>2485.069278</v>
      </c>
      <c r="I21" s="186">
        <v>203.997481</v>
      </c>
      <c r="J21" s="182">
        <v>0</v>
      </c>
      <c r="K21" s="186">
        <v>241.8283</v>
      </c>
      <c r="L21" s="198">
        <v>0</v>
      </c>
      <c r="M21" s="186">
        <v>279.99405</v>
      </c>
      <c r="N21" s="186">
        <v>12.768975</v>
      </c>
      <c r="O21" s="186">
        <v>1003.983878</v>
      </c>
      <c r="P21" s="198">
        <v>0</v>
      </c>
      <c r="Q21" s="186">
        <v>57.38197</v>
      </c>
    </row>
    <row r="22" ht="19.9" customHeight="1" spans="1:17">
      <c r="A22" s="171"/>
      <c r="B22" s="181" t="s">
        <v>34</v>
      </c>
      <c r="C22" s="187">
        <f t="shared" si="0"/>
        <v>11678</v>
      </c>
      <c r="D22" s="6">
        <v>2350</v>
      </c>
      <c r="E22" s="6">
        <v>2385</v>
      </c>
      <c r="F22" s="6">
        <v>293</v>
      </c>
      <c r="G22" s="6">
        <v>873</v>
      </c>
      <c r="H22" s="6">
        <v>2571</v>
      </c>
      <c r="I22" s="6">
        <v>332</v>
      </c>
      <c r="J22" s="171">
        <v>0</v>
      </c>
      <c r="K22" s="171">
        <v>311</v>
      </c>
      <c r="L22" s="171">
        <v>0</v>
      </c>
      <c r="M22" s="171">
        <v>673</v>
      </c>
      <c r="N22" s="171">
        <v>306</v>
      </c>
      <c r="O22" s="171">
        <v>1474</v>
      </c>
      <c r="P22" s="189">
        <v>0</v>
      </c>
      <c r="Q22" s="189">
        <v>110</v>
      </c>
    </row>
    <row r="23" ht="19.9" customHeight="1" spans="1:17">
      <c r="A23" s="171"/>
      <c r="B23" s="181" t="s">
        <v>35</v>
      </c>
      <c r="C23" s="188" t="s">
        <v>36</v>
      </c>
      <c r="D23" s="173">
        <v>16387.7019404255</v>
      </c>
      <c r="E23" s="173">
        <v>4615.61241668413</v>
      </c>
      <c r="F23" s="173">
        <v>5235.22356506239</v>
      </c>
      <c r="G23" s="173">
        <v>4408.06857579229</v>
      </c>
      <c r="H23" s="173">
        <v>3258.09377986682</v>
      </c>
      <c r="I23" s="173">
        <v>3270.83356643357</v>
      </c>
      <c r="J23" s="171">
        <v>0</v>
      </c>
      <c r="K23" s="173">
        <v>11854.9185185185</v>
      </c>
      <c r="L23" s="171" t="s">
        <v>37</v>
      </c>
      <c r="M23" s="173">
        <v>1291.00520059435</v>
      </c>
      <c r="N23" s="173">
        <v>635.293569078948</v>
      </c>
      <c r="O23" s="173">
        <v>3596.18</v>
      </c>
      <c r="P23" s="189">
        <v>0</v>
      </c>
      <c r="Q23" s="173">
        <v>940.506363636364</v>
      </c>
    </row>
    <row r="24" ht="19.9" customHeight="1" spans="1:17">
      <c r="A24" s="171"/>
      <c r="B24" s="181" t="s">
        <v>38</v>
      </c>
      <c r="C24" s="188" t="s">
        <v>36</v>
      </c>
      <c r="D24" s="173">
        <v>17706.2526712644</v>
      </c>
      <c r="E24" s="173">
        <v>1810.72837985769</v>
      </c>
      <c r="F24" s="173">
        <v>5583.57494296578</v>
      </c>
      <c r="G24" s="173">
        <v>4619.74053621448</v>
      </c>
      <c r="H24" s="173">
        <v>2021.36413608748</v>
      </c>
      <c r="I24" s="173">
        <v>3275.41456582633</v>
      </c>
      <c r="J24" s="171">
        <v>0</v>
      </c>
      <c r="K24" s="173">
        <v>4954.84210526316</v>
      </c>
      <c r="L24" s="171" t="s">
        <v>37</v>
      </c>
      <c r="M24" s="173">
        <v>4259.05147058824</v>
      </c>
      <c r="N24" s="173">
        <v>4389.30102272727</v>
      </c>
      <c r="O24" s="173">
        <v>7863.16</v>
      </c>
      <c r="P24" s="189">
        <v>0</v>
      </c>
      <c r="Q24" s="173">
        <v>1783.71896551724</v>
      </c>
    </row>
    <row r="25" ht="19.9" customHeight="1" spans="1:17">
      <c r="A25" s="171"/>
      <c r="B25" s="180" t="s">
        <v>39</v>
      </c>
      <c r="C25" s="188" t="s">
        <v>36</v>
      </c>
      <c r="D25" s="173">
        <v>39.0293225480283</v>
      </c>
      <c r="E25" s="173">
        <v>62.5445399287361</v>
      </c>
      <c r="F25" s="173">
        <v>53.9249146757679</v>
      </c>
      <c r="G25" s="173">
        <v>45.2462772050401</v>
      </c>
      <c r="H25" s="173">
        <v>39.2217898832685</v>
      </c>
      <c r="I25" s="173">
        <v>38.8811188811189</v>
      </c>
      <c r="J25" s="171">
        <v>0</v>
      </c>
      <c r="K25" s="173">
        <v>43.4083601286174</v>
      </c>
      <c r="L25" s="171">
        <v>0</v>
      </c>
      <c r="M25" s="173">
        <v>17.0876671619614</v>
      </c>
      <c r="N25" s="173">
        <v>9.53947368421053</v>
      </c>
      <c r="O25" s="173">
        <v>30.87</v>
      </c>
      <c r="P25" s="189">
        <v>0</v>
      </c>
      <c r="Q25" s="173">
        <v>31.8181818181818</v>
      </c>
    </row>
    <row r="26" ht="19.9" customHeight="1" spans="1:17">
      <c r="A26" s="171" t="s">
        <v>40</v>
      </c>
      <c r="B26" s="171" t="s">
        <v>23</v>
      </c>
      <c r="C26" s="172">
        <f>SUM(D26:Q26)</f>
        <v>463.143166</v>
      </c>
      <c r="D26" s="173">
        <v>191.647482</v>
      </c>
      <c r="E26" s="173">
        <v>93.859407</v>
      </c>
      <c r="F26" s="171">
        <v>0</v>
      </c>
      <c r="G26" s="173">
        <v>88.993214</v>
      </c>
      <c r="H26" s="189">
        <v>0</v>
      </c>
      <c r="I26" s="173">
        <v>17.485655</v>
      </c>
      <c r="J26" s="171">
        <v>0</v>
      </c>
      <c r="K26" s="173">
        <v>14.477149</v>
      </c>
      <c r="L26" s="173">
        <v>2.38481</v>
      </c>
      <c r="M26" s="173">
        <v>4.29682</v>
      </c>
      <c r="N26" s="171">
        <v>0</v>
      </c>
      <c r="O26" s="173">
        <v>48.518904</v>
      </c>
      <c r="P26" s="171">
        <v>0</v>
      </c>
      <c r="Q26" s="173">
        <v>1.479725</v>
      </c>
    </row>
    <row r="27" ht="19.9" customHeight="1" spans="1:17">
      <c r="A27" s="171"/>
      <c r="B27" s="171" t="s">
        <v>19</v>
      </c>
      <c r="C27" s="172">
        <v>-52.9341127681214</v>
      </c>
      <c r="D27" s="173">
        <v>-38.8705611573766</v>
      </c>
      <c r="E27" s="173">
        <v>-22.7226704210326</v>
      </c>
      <c r="F27" s="171">
        <v>0</v>
      </c>
      <c r="G27" s="173">
        <v>5.3504943197193</v>
      </c>
      <c r="H27" s="189" t="s">
        <v>37</v>
      </c>
      <c r="I27" s="173">
        <v>-74.4682860170837</v>
      </c>
      <c r="J27" s="171">
        <v>0</v>
      </c>
      <c r="K27" s="173">
        <v>9.19452649684227</v>
      </c>
      <c r="L27" s="173">
        <v>-10.3411743121473</v>
      </c>
      <c r="M27" s="173">
        <v>125.268687546529</v>
      </c>
      <c r="N27" s="171">
        <v>0</v>
      </c>
      <c r="O27" s="173">
        <v>-12.0322621895226</v>
      </c>
      <c r="P27" s="173">
        <v>-1</v>
      </c>
      <c r="Q27" s="173">
        <v>86.7281049001261</v>
      </c>
    </row>
    <row r="28" ht="19.9" customHeight="1" spans="1:17">
      <c r="A28" s="171"/>
      <c r="B28" s="171" t="s">
        <v>20</v>
      </c>
      <c r="C28" s="172">
        <v>0.34</v>
      </c>
      <c r="D28" s="173">
        <v>41.3797495178845</v>
      </c>
      <c r="E28" s="173">
        <v>20.2657437031037</v>
      </c>
      <c r="F28" s="171">
        <v>0</v>
      </c>
      <c r="G28" s="173">
        <v>19.2150549836678</v>
      </c>
      <c r="H28" s="189">
        <v>0</v>
      </c>
      <c r="I28" s="173">
        <v>3.77543193630973</v>
      </c>
      <c r="J28" s="171">
        <v>0</v>
      </c>
      <c r="K28" s="173">
        <v>3.12584748362669</v>
      </c>
      <c r="L28" s="173">
        <v>0.514918533851367</v>
      </c>
      <c r="M28" s="173">
        <v>0.927752003146258</v>
      </c>
      <c r="N28" s="173">
        <v>0</v>
      </c>
      <c r="O28" s="173">
        <v>10.4760055986662</v>
      </c>
      <c r="P28" s="173">
        <v>0</v>
      </c>
      <c r="Q28" s="173">
        <v>0.319496239743717</v>
      </c>
    </row>
    <row r="29" ht="19.9" customHeight="1" spans="1:17">
      <c r="A29" s="171"/>
      <c r="B29" s="171" t="s">
        <v>41</v>
      </c>
      <c r="C29" s="172">
        <f t="shared" ref="C29:C37" si="1">SUM(D29:Q29)</f>
        <v>103.27158</v>
      </c>
      <c r="D29" s="173">
        <v>66.905337</v>
      </c>
      <c r="E29" s="173">
        <v>4.253645</v>
      </c>
      <c r="F29" s="171">
        <v>0</v>
      </c>
      <c r="G29" s="173">
        <v>32.599174</v>
      </c>
      <c r="H29" s="189">
        <v>0</v>
      </c>
      <c r="I29" s="171">
        <v>0.217</v>
      </c>
      <c r="J29" s="171">
        <v>0</v>
      </c>
      <c r="K29" s="173">
        <v>0.0204</v>
      </c>
      <c r="L29" s="173">
        <v>-0.723976</v>
      </c>
      <c r="M29" s="173">
        <v>0</v>
      </c>
      <c r="N29" s="171">
        <v>0</v>
      </c>
      <c r="O29" s="171">
        <v>0</v>
      </c>
      <c r="P29" s="171">
        <v>0</v>
      </c>
      <c r="Q29" s="171">
        <v>0</v>
      </c>
    </row>
    <row r="30" ht="19.9" customHeight="1" spans="1:17">
      <c r="A30" s="171"/>
      <c r="B30" s="171" t="s">
        <v>25</v>
      </c>
      <c r="C30" s="172">
        <f t="shared" si="1"/>
        <v>20.733472</v>
      </c>
      <c r="D30" s="173">
        <v>19.012162</v>
      </c>
      <c r="E30" s="173">
        <v>0.8306</v>
      </c>
      <c r="F30" s="171">
        <v>0</v>
      </c>
      <c r="G30" s="173">
        <v>0</v>
      </c>
      <c r="H30" s="189">
        <v>0</v>
      </c>
      <c r="I30" s="171">
        <v>0</v>
      </c>
      <c r="J30" s="171">
        <v>0</v>
      </c>
      <c r="K30" s="171">
        <v>0</v>
      </c>
      <c r="L30" s="173">
        <v>0.89071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</row>
    <row r="31" ht="19.9" customHeight="1" spans="1:17">
      <c r="A31" s="171"/>
      <c r="B31" s="171" t="s">
        <v>28</v>
      </c>
      <c r="C31" s="172">
        <f t="shared" si="1"/>
        <v>13.978906</v>
      </c>
      <c r="D31" s="173">
        <v>10.572008</v>
      </c>
      <c r="E31" s="173">
        <v>0.78195</v>
      </c>
      <c r="F31" s="171">
        <v>0</v>
      </c>
      <c r="G31" s="171">
        <v>0</v>
      </c>
      <c r="H31" s="189">
        <v>0</v>
      </c>
      <c r="I31" s="171">
        <v>0</v>
      </c>
      <c r="J31" s="171">
        <v>0</v>
      </c>
      <c r="K31" s="171">
        <v>0</v>
      </c>
      <c r="L31" s="173">
        <v>2.48126</v>
      </c>
      <c r="M31" s="171">
        <v>0</v>
      </c>
      <c r="N31" s="171">
        <v>0</v>
      </c>
      <c r="O31" s="173">
        <v>0.143688</v>
      </c>
      <c r="P31" s="171">
        <v>0</v>
      </c>
      <c r="Q31" s="171">
        <v>0</v>
      </c>
    </row>
    <row r="32" ht="19.9" customHeight="1" spans="1:17">
      <c r="A32" s="171"/>
      <c r="B32" s="171" t="s">
        <v>29</v>
      </c>
      <c r="C32" s="172">
        <f t="shared" si="1"/>
        <v>127.963735</v>
      </c>
      <c r="D32" s="173">
        <v>46.280877</v>
      </c>
      <c r="E32" s="173">
        <v>19.093536</v>
      </c>
      <c r="F32" s="171">
        <v>0</v>
      </c>
      <c r="G32" s="173">
        <v>13.38218</v>
      </c>
      <c r="H32" s="189">
        <v>0</v>
      </c>
      <c r="I32" s="173">
        <v>11.935536</v>
      </c>
      <c r="J32" s="171">
        <v>0</v>
      </c>
      <c r="K32" s="173">
        <v>2.18542</v>
      </c>
      <c r="L32" s="173">
        <v>-0.01239</v>
      </c>
      <c r="M32" s="173">
        <v>1.096476</v>
      </c>
      <c r="N32" s="173">
        <v>0</v>
      </c>
      <c r="O32" s="173">
        <v>34.0021</v>
      </c>
      <c r="P32" s="173">
        <v>0</v>
      </c>
      <c r="Q32" s="173">
        <v>0</v>
      </c>
    </row>
    <row r="33" ht="19.9" customHeight="1" spans="1:17">
      <c r="A33" s="171"/>
      <c r="B33" s="171" t="s">
        <v>30</v>
      </c>
      <c r="C33" s="172">
        <f t="shared" si="1"/>
        <v>0</v>
      </c>
      <c r="D33" s="171">
        <v>0</v>
      </c>
      <c r="E33" s="171">
        <v>0</v>
      </c>
      <c r="F33" s="171">
        <v>0</v>
      </c>
      <c r="G33" s="171">
        <v>0</v>
      </c>
      <c r="H33" s="189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</row>
    <row r="34" ht="19.9" customHeight="1" spans="1:17">
      <c r="A34" s="171"/>
      <c r="B34" s="171" t="s">
        <v>31</v>
      </c>
      <c r="C34" s="172">
        <f t="shared" si="1"/>
        <v>196.942159</v>
      </c>
      <c r="D34" s="173">
        <v>48.877098</v>
      </c>
      <c r="E34" s="173">
        <v>68.646362</v>
      </c>
      <c r="F34" s="171">
        <v>0</v>
      </c>
      <c r="G34" s="173">
        <v>43.01186</v>
      </c>
      <c r="H34" s="189">
        <v>0</v>
      </c>
      <c r="I34" s="173">
        <v>5.333119</v>
      </c>
      <c r="J34" s="171">
        <v>0</v>
      </c>
      <c r="K34" s="173">
        <v>12.271329</v>
      </c>
      <c r="L34" s="173">
        <v>-0.250794</v>
      </c>
      <c r="M34" s="173">
        <v>3.200344</v>
      </c>
      <c r="N34" s="173">
        <v>0</v>
      </c>
      <c r="O34" s="173">
        <v>14.373116</v>
      </c>
      <c r="P34" s="173">
        <v>0</v>
      </c>
      <c r="Q34" s="173">
        <v>1.479725</v>
      </c>
    </row>
    <row r="35" ht="19.9" customHeight="1" spans="1:17">
      <c r="A35" s="171"/>
      <c r="B35" s="171" t="s">
        <v>42</v>
      </c>
      <c r="C35" s="172">
        <f t="shared" si="1"/>
        <v>0</v>
      </c>
      <c r="D35" s="171">
        <v>0</v>
      </c>
      <c r="E35" s="173">
        <v>0</v>
      </c>
      <c r="F35" s="171">
        <v>0</v>
      </c>
      <c r="G35" s="171">
        <v>0</v>
      </c>
      <c r="H35" s="189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</row>
    <row r="36" ht="19.9" customHeight="1" spans="1:17">
      <c r="A36" s="171"/>
      <c r="B36" s="180" t="s">
        <v>32</v>
      </c>
      <c r="C36" s="172">
        <f t="shared" si="1"/>
        <v>342.833888</v>
      </c>
      <c r="D36" s="173">
        <v>102.042786</v>
      </c>
      <c r="E36" s="173">
        <v>88.227756</v>
      </c>
      <c r="F36" s="171">
        <v>0</v>
      </c>
      <c r="G36" s="173">
        <v>69.598227</v>
      </c>
      <c r="H36" s="189">
        <v>0</v>
      </c>
      <c r="I36" s="173">
        <v>13.050655</v>
      </c>
      <c r="J36" s="171">
        <v>0</v>
      </c>
      <c r="K36" s="173">
        <v>14.477149</v>
      </c>
      <c r="L36" s="173">
        <v>1.141866</v>
      </c>
      <c r="M36" s="173">
        <v>4.29682</v>
      </c>
      <c r="N36" s="171">
        <v>0</v>
      </c>
      <c r="O36" s="173">
        <v>48.518904</v>
      </c>
      <c r="P36" s="173">
        <v>0</v>
      </c>
      <c r="Q36" s="173">
        <v>1.479725</v>
      </c>
    </row>
    <row r="37" ht="19.9" customHeight="1" spans="1:17">
      <c r="A37" s="171" t="s">
        <v>43</v>
      </c>
      <c r="B37" s="171" t="s">
        <v>44</v>
      </c>
      <c r="C37" s="172">
        <f t="shared" si="1"/>
        <v>69128.674676</v>
      </c>
      <c r="D37" s="173">
        <v>818.5191</v>
      </c>
      <c r="E37" s="173">
        <v>446.797842</v>
      </c>
      <c r="F37" s="173">
        <v>25.62</v>
      </c>
      <c r="G37" s="173">
        <v>831.751333</v>
      </c>
      <c r="H37" s="173">
        <v>1638.273578</v>
      </c>
      <c r="I37" s="173">
        <v>9198.500204</v>
      </c>
      <c r="J37" s="173">
        <v>2827.87</v>
      </c>
      <c r="K37" s="173">
        <v>3226.095122</v>
      </c>
      <c r="L37" s="173">
        <v>684.2366</v>
      </c>
      <c r="M37" s="173">
        <v>691.485437</v>
      </c>
      <c r="N37" s="173">
        <v>7457.6</v>
      </c>
      <c r="O37" s="173">
        <v>38247.50216</v>
      </c>
      <c r="P37" s="173">
        <v>3017.56</v>
      </c>
      <c r="Q37" s="173">
        <v>16.8633</v>
      </c>
    </row>
    <row r="38" ht="19.9" customHeight="1" spans="1:17">
      <c r="A38" s="171"/>
      <c r="B38" s="171" t="s">
        <v>19</v>
      </c>
      <c r="C38" s="172">
        <v>-11.4100569032315</v>
      </c>
      <c r="D38" s="173">
        <v>-89.1274401410075</v>
      </c>
      <c r="E38" s="173">
        <v>-42.724052257699</v>
      </c>
      <c r="F38" s="173">
        <v>-65.1096282173499</v>
      </c>
      <c r="G38" s="173">
        <v>9.41949057353091</v>
      </c>
      <c r="H38" s="173">
        <v>-86.9088100957527</v>
      </c>
      <c r="I38" s="173">
        <v>-0.593487095546693</v>
      </c>
      <c r="J38" s="173">
        <v>-49.59</v>
      </c>
      <c r="K38" s="173">
        <v>-49.8855185437532</v>
      </c>
      <c r="L38" s="173">
        <v>-89.087527423158</v>
      </c>
      <c r="M38" s="173">
        <v>-51.7512790511641</v>
      </c>
      <c r="N38" s="173">
        <v>-11.3741428690268</v>
      </c>
      <c r="O38" s="186">
        <v>144.783415377506</v>
      </c>
      <c r="P38" s="173">
        <v>-9.44</v>
      </c>
      <c r="Q38" s="189" t="e">
        <v>#DIV/0!</v>
      </c>
    </row>
    <row r="39" ht="19.9" customHeight="1" spans="1:17">
      <c r="A39" s="171"/>
      <c r="B39" s="171" t="s">
        <v>20</v>
      </c>
      <c r="C39" s="172">
        <v>2.61</v>
      </c>
      <c r="D39" s="173">
        <v>1.18405148635689</v>
      </c>
      <c r="E39" s="173">
        <v>0.646327799706999</v>
      </c>
      <c r="F39" s="173">
        <v>0.0370613209642434</v>
      </c>
      <c r="G39" s="173">
        <v>1.2031929396858</v>
      </c>
      <c r="H39" s="173">
        <v>2.36989004299365</v>
      </c>
      <c r="I39" s="173">
        <v>13.3063453727597</v>
      </c>
      <c r="J39" s="173">
        <v>4.09073371253532</v>
      </c>
      <c r="K39" s="173">
        <v>4.66679729811171</v>
      </c>
      <c r="L39" s="173">
        <v>0.989801414835387</v>
      </c>
      <c r="M39" s="173">
        <v>1.00028742087264</v>
      </c>
      <c r="N39" s="173">
        <v>10.7879979400055</v>
      </c>
      <c r="O39" s="173">
        <v>55.3279841386555</v>
      </c>
      <c r="P39" s="173">
        <v>4.36513503859728</v>
      </c>
      <c r="Q39" s="173">
        <v>0.0243940739194506</v>
      </c>
    </row>
    <row r="40" ht="19.9" customHeight="1" spans="1:17">
      <c r="A40" s="171"/>
      <c r="B40" s="171" t="s">
        <v>21</v>
      </c>
      <c r="C40" s="172">
        <f t="shared" ref="C40:C42" si="2">SUM(D40:Q40)</f>
        <v>60722.77847</v>
      </c>
      <c r="D40" s="173">
        <v>634.991389</v>
      </c>
      <c r="E40" s="173">
        <v>0.926676</v>
      </c>
      <c r="F40" s="173">
        <v>5.664765</v>
      </c>
      <c r="G40" s="173">
        <v>240.493513</v>
      </c>
      <c r="H40" s="173">
        <v>892.915797</v>
      </c>
      <c r="I40" s="173">
        <v>8138.3818</v>
      </c>
      <c r="J40" s="173">
        <v>2209.11</v>
      </c>
      <c r="K40" s="173">
        <v>2173.738322</v>
      </c>
      <c r="L40" s="173">
        <v>28.25878</v>
      </c>
      <c r="M40" s="173">
        <v>631.697968</v>
      </c>
      <c r="N40" s="173">
        <v>6999.2</v>
      </c>
      <c r="O40" s="173">
        <v>36375.78616</v>
      </c>
      <c r="P40" s="173">
        <v>2374.75</v>
      </c>
      <c r="Q40" s="173">
        <v>16.8633</v>
      </c>
    </row>
    <row r="41" ht="19.9" customHeight="1" spans="1:17">
      <c r="A41" s="171"/>
      <c r="B41" s="171" t="s">
        <v>45</v>
      </c>
      <c r="C41" s="172">
        <f t="shared" si="2"/>
        <v>53204.415385</v>
      </c>
      <c r="D41" s="173">
        <v>286.052528</v>
      </c>
      <c r="E41" s="173">
        <v>0</v>
      </c>
      <c r="F41" s="173">
        <v>1.670396</v>
      </c>
      <c r="G41" s="173">
        <v>-19.394987</v>
      </c>
      <c r="H41" s="173">
        <v>598.95768</v>
      </c>
      <c r="I41" s="173">
        <v>7139.3</v>
      </c>
      <c r="J41" s="173">
        <v>1583</v>
      </c>
      <c r="K41" s="173">
        <v>1562.3</v>
      </c>
      <c r="L41" s="173">
        <v>0</v>
      </c>
      <c r="M41" s="173">
        <v>611.909768</v>
      </c>
      <c r="N41" s="173">
        <v>6339.3</v>
      </c>
      <c r="O41" s="173">
        <v>34984.8</v>
      </c>
      <c r="P41" s="173">
        <v>101.52</v>
      </c>
      <c r="Q41" s="189">
        <v>15</v>
      </c>
    </row>
    <row r="42" ht="19.9" customHeight="1" spans="1:17">
      <c r="A42" s="175" t="s">
        <v>46</v>
      </c>
      <c r="B42" s="171" t="s">
        <v>23</v>
      </c>
      <c r="C42" s="172">
        <f t="shared" si="2"/>
        <v>358.11883</v>
      </c>
      <c r="D42" s="189">
        <v>0</v>
      </c>
      <c r="E42" s="173">
        <v>1.25488</v>
      </c>
      <c r="F42" s="173">
        <v>344.46</v>
      </c>
      <c r="G42" s="189">
        <v>0</v>
      </c>
      <c r="H42" s="173">
        <v>7.361924</v>
      </c>
      <c r="I42" s="189">
        <v>0</v>
      </c>
      <c r="J42" s="189">
        <v>0</v>
      </c>
      <c r="K42" s="189">
        <v>0</v>
      </c>
      <c r="L42" s="173">
        <v>4.67017</v>
      </c>
      <c r="M42" s="173">
        <v>0.371856</v>
      </c>
      <c r="N42" s="189">
        <v>0</v>
      </c>
      <c r="O42" s="189">
        <v>0</v>
      </c>
      <c r="P42" s="189">
        <v>0</v>
      </c>
      <c r="Q42" s="189">
        <v>0</v>
      </c>
    </row>
    <row r="43" ht="19.9" customHeight="1" spans="1:17">
      <c r="A43" s="190"/>
      <c r="B43" s="171" t="s">
        <v>19</v>
      </c>
      <c r="C43" s="173">
        <v>-4.31011680106373</v>
      </c>
      <c r="D43" s="189">
        <v>0</v>
      </c>
      <c r="E43" s="173">
        <v>0</v>
      </c>
      <c r="F43" s="173">
        <v>-5.72554600689693</v>
      </c>
      <c r="G43" s="189">
        <v>0</v>
      </c>
      <c r="H43" s="173">
        <v>36.6781011833119</v>
      </c>
      <c r="I43" s="189">
        <v>0</v>
      </c>
      <c r="J43" s="189">
        <v>0</v>
      </c>
      <c r="K43" s="189">
        <v>0</v>
      </c>
      <c r="L43" s="173">
        <v>151.577012623643</v>
      </c>
      <c r="M43" s="173">
        <v>0</v>
      </c>
      <c r="N43" s="189">
        <v>0</v>
      </c>
      <c r="O43" s="189">
        <v>0</v>
      </c>
      <c r="P43" s="189">
        <v>0</v>
      </c>
      <c r="Q43" s="189" t="e">
        <v>#DIV/0!</v>
      </c>
    </row>
    <row r="44" ht="19.9" customHeight="1" spans="1:17">
      <c r="A44" s="178"/>
      <c r="B44" s="171" t="s">
        <v>20</v>
      </c>
      <c r="C44" s="172">
        <v>0.66</v>
      </c>
      <c r="D44" s="189">
        <v>0</v>
      </c>
      <c r="E44" s="173">
        <v>0.350408829382136</v>
      </c>
      <c r="F44" s="173">
        <v>96.1859503450293</v>
      </c>
      <c r="G44" s="189">
        <v>0</v>
      </c>
      <c r="H44" s="173">
        <v>2.05572100188086</v>
      </c>
      <c r="I44" s="189">
        <v>0</v>
      </c>
      <c r="J44" s="189">
        <v>0</v>
      </c>
      <c r="K44" s="189">
        <v>0</v>
      </c>
      <c r="L44" s="173">
        <v>1.30408389863219</v>
      </c>
      <c r="M44" s="173">
        <v>0.103835925075484</v>
      </c>
      <c r="N44" s="189">
        <v>0</v>
      </c>
      <c r="O44" s="189">
        <v>0</v>
      </c>
      <c r="P44" s="189">
        <v>0</v>
      </c>
      <c r="Q44" s="189">
        <v>0</v>
      </c>
    </row>
    <row r="45" ht="19.9" customHeight="1" spans="1:17">
      <c r="A45" s="180" t="s">
        <v>47</v>
      </c>
      <c r="B45" s="171" t="s">
        <v>23</v>
      </c>
      <c r="C45" s="172">
        <f>SUM(D45:Q45)</f>
        <v>596.955985999998</v>
      </c>
      <c r="D45" s="189">
        <v>-1.93267624126747e-12</v>
      </c>
      <c r="E45" s="173">
        <v>595.842096</v>
      </c>
      <c r="F45" s="189">
        <v>0</v>
      </c>
      <c r="G45" s="189">
        <v>0</v>
      </c>
      <c r="H45" s="173">
        <v>0.038</v>
      </c>
      <c r="I45" s="189">
        <v>0</v>
      </c>
      <c r="J45" s="189">
        <v>0</v>
      </c>
      <c r="K45" s="173">
        <v>0</v>
      </c>
      <c r="L45" s="173">
        <v>1.07589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</row>
    <row r="46" ht="19.9" customHeight="1" spans="1:17">
      <c r="A46" s="180"/>
      <c r="B46" s="171" t="s">
        <v>19</v>
      </c>
      <c r="C46" s="172">
        <v>6.31146996847715</v>
      </c>
      <c r="D46" s="189">
        <v>0</v>
      </c>
      <c r="E46" s="173">
        <v>-2.27115648764878</v>
      </c>
      <c r="F46" s="189">
        <v>0</v>
      </c>
      <c r="G46" s="189">
        <v>0</v>
      </c>
      <c r="H46" s="173">
        <v>-20.8333333333333</v>
      </c>
      <c r="I46" s="189">
        <v>0</v>
      </c>
      <c r="J46" s="189">
        <v>0</v>
      </c>
      <c r="K46" s="189">
        <v>0</v>
      </c>
      <c r="L46" s="173">
        <v>81.3008486286458</v>
      </c>
      <c r="M46" s="189">
        <v>0</v>
      </c>
      <c r="N46" s="189">
        <v>0</v>
      </c>
      <c r="O46" s="189">
        <v>0</v>
      </c>
      <c r="P46" s="173">
        <v>0</v>
      </c>
      <c r="Q46" s="189">
        <v>0</v>
      </c>
    </row>
    <row r="47" ht="19.9" customHeight="1" spans="1:17">
      <c r="A47" s="180"/>
      <c r="B47" s="171" t="s">
        <v>20</v>
      </c>
      <c r="C47" s="172">
        <v>0.72</v>
      </c>
      <c r="D47" s="189">
        <v>-3.23755232645825e-13</v>
      </c>
      <c r="E47" s="173">
        <v>99.8134050036985</v>
      </c>
      <c r="F47" s="189">
        <v>0</v>
      </c>
      <c r="G47" s="189">
        <v>0</v>
      </c>
      <c r="H47" s="173">
        <v>0.00636562843680072</v>
      </c>
      <c r="I47" s="189">
        <v>0</v>
      </c>
      <c r="J47" s="189">
        <v>0</v>
      </c>
      <c r="K47" s="189">
        <v>0</v>
      </c>
      <c r="L47" s="189">
        <v>0.180229367864988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</row>
    <row r="48" ht="19.9" customHeight="1" spans="1:17">
      <c r="A48" s="175" t="s">
        <v>48</v>
      </c>
      <c r="B48" s="171" t="s">
        <v>23</v>
      </c>
      <c r="C48" s="172">
        <f>SUM(D48:Q48)</f>
        <v>208.137906</v>
      </c>
      <c r="D48" s="189">
        <v>0</v>
      </c>
      <c r="E48" s="189">
        <v>0</v>
      </c>
      <c r="F48" s="189">
        <v>200.47</v>
      </c>
      <c r="G48" s="189">
        <v>0</v>
      </c>
      <c r="H48" s="173">
        <v>6.629784</v>
      </c>
      <c r="I48" s="189">
        <v>0</v>
      </c>
      <c r="J48" s="189">
        <v>0</v>
      </c>
      <c r="K48" s="189">
        <v>0</v>
      </c>
      <c r="L48" s="189">
        <v>0</v>
      </c>
      <c r="M48" s="173">
        <v>1.038122</v>
      </c>
      <c r="N48" s="189">
        <v>0</v>
      </c>
      <c r="O48" s="189">
        <v>0</v>
      </c>
      <c r="P48" s="189">
        <v>0</v>
      </c>
      <c r="Q48" s="189">
        <v>0</v>
      </c>
    </row>
    <row r="49" ht="19.9" customHeight="1" spans="1:17">
      <c r="A49" s="190"/>
      <c r="B49" s="171" t="s">
        <v>19</v>
      </c>
      <c r="C49" s="191">
        <v>574.94992546907</v>
      </c>
      <c r="D49" s="189">
        <v>0</v>
      </c>
      <c r="E49" s="189">
        <v>0</v>
      </c>
      <c r="F49" s="189" t="s">
        <v>37</v>
      </c>
      <c r="G49" s="189">
        <v>0</v>
      </c>
      <c r="H49" s="173">
        <v>-77.6553315964141</v>
      </c>
      <c r="I49" s="189">
        <v>0</v>
      </c>
      <c r="J49" s="189">
        <v>0</v>
      </c>
      <c r="K49" s="189">
        <v>0</v>
      </c>
      <c r="L49" s="189">
        <v>0</v>
      </c>
      <c r="M49" s="173">
        <v>-11.0429206027119</v>
      </c>
      <c r="N49" s="189">
        <v>0</v>
      </c>
      <c r="O49" s="189">
        <v>0</v>
      </c>
      <c r="P49" s="189">
        <v>0</v>
      </c>
      <c r="Q49" s="189">
        <v>0</v>
      </c>
    </row>
    <row r="50" ht="19.9" customHeight="1" spans="1:17">
      <c r="A50" s="178"/>
      <c r="B50" s="171" t="s">
        <v>20</v>
      </c>
      <c r="C50" s="172">
        <v>0.45</v>
      </c>
      <c r="D50" s="189">
        <v>0</v>
      </c>
      <c r="E50" s="189">
        <v>0</v>
      </c>
      <c r="F50" s="173">
        <v>96.3159492918123</v>
      </c>
      <c r="G50" s="189">
        <v>0</v>
      </c>
      <c r="H50" s="173">
        <v>3.18528427974095</v>
      </c>
      <c r="I50" s="189">
        <v>0</v>
      </c>
      <c r="J50" s="189">
        <v>0</v>
      </c>
      <c r="K50" s="189">
        <v>0</v>
      </c>
      <c r="L50" s="189">
        <v>0</v>
      </c>
      <c r="M50" s="173">
        <v>0.498766428446724</v>
      </c>
      <c r="N50" s="189">
        <v>0</v>
      </c>
      <c r="O50" s="189">
        <v>0</v>
      </c>
      <c r="P50" s="189">
        <v>0</v>
      </c>
      <c r="Q50" s="189">
        <v>0</v>
      </c>
    </row>
    <row r="51" ht="19.9" customHeight="1" spans="1:17">
      <c r="A51" s="192" t="s">
        <v>49</v>
      </c>
      <c r="B51" s="171" t="s">
        <v>50</v>
      </c>
      <c r="C51" s="172">
        <f>SUM(D51:Q51)</f>
        <v>22888.208256</v>
      </c>
      <c r="D51" s="173">
        <v>8657.348024</v>
      </c>
      <c r="E51" s="173">
        <v>2850.330292</v>
      </c>
      <c r="F51" s="173">
        <v>1700.01</v>
      </c>
      <c r="G51" s="173">
        <v>1861.332863</v>
      </c>
      <c r="H51" s="173">
        <v>2769.315974</v>
      </c>
      <c r="I51" s="173">
        <v>2560.330608</v>
      </c>
      <c r="J51" s="171">
        <v>200.11</v>
      </c>
      <c r="K51" s="173">
        <v>747.190038</v>
      </c>
      <c r="L51" s="173">
        <v>712.266433</v>
      </c>
      <c r="M51" s="173">
        <v>155.883068</v>
      </c>
      <c r="N51" s="173">
        <v>47.998292</v>
      </c>
      <c r="O51" s="173">
        <v>544.600873</v>
      </c>
      <c r="P51" s="173">
        <v>78.96</v>
      </c>
      <c r="Q51" s="173">
        <v>2.531791</v>
      </c>
    </row>
    <row r="52" ht="19.9" customHeight="1" spans="1:17">
      <c r="A52" s="193"/>
      <c r="B52" s="171" t="s">
        <v>19</v>
      </c>
      <c r="C52" s="172">
        <v>-32.247841090943</v>
      </c>
      <c r="D52" s="173">
        <v>-33.99</v>
      </c>
      <c r="E52" s="173">
        <v>-13.1581789516979</v>
      </c>
      <c r="F52" s="173">
        <v>-3.04217640516725</v>
      </c>
      <c r="G52" s="173">
        <v>-29.8519556241123</v>
      </c>
      <c r="H52" s="173">
        <v>0.410615955180149</v>
      </c>
      <c r="I52" s="173">
        <v>-41.5325357611725</v>
      </c>
      <c r="J52" s="171">
        <v>-92.19</v>
      </c>
      <c r="K52" s="173">
        <v>-67.45067127789</v>
      </c>
      <c r="L52" s="173">
        <v>176.195153779335</v>
      </c>
      <c r="M52" s="173">
        <v>246.037925969231</v>
      </c>
      <c r="N52" s="173">
        <v>-192.11311727509</v>
      </c>
      <c r="O52" s="173">
        <v>3.36060409108814</v>
      </c>
      <c r="P52" s="173">
        <v>953.53</v>
      </c>
      <c r="Q52" s="173">
        <v>-65.1483711713041</v>
      </c>
    </row>
    <row r="53" ht="19.9" customHeight="1" spans="1:17">
      <c r="A53" s="194"/>
      <c r="B53" s="171" t="s">
        <v>51</v>
      </c>
      <c r="C53" s="187">
        <f t="shared" ref="C53:C58" si="3">SUM(D53:Q53)</f>
        <v>79563</v>
      </c>
      <c r="D53" s="189">
        <v>28559</v>
      </c>
      <c r="E53" s="189">
        <v>13760</v>
      </c>
      <c r="F53" s="189">
        <v>752</v>
      </c>
      <c r="G53" s="189">
        <v>4173</v>
      </c>
      <c r="H53" s="189">
        <v>25821</v>
      </c>
      <c r="I53" s="189">
        <v>2679</v>
      </c>
      <c r="J53" s="189">
        <v>762</v>
      </c>
      <c r="K53" s="189">
        <v>1250</v>
      </c>
      <c r="L53" s="189">
        <v>589</v>
      </c>
      <c r="M53" s="189">
        <v>235</v>
      </c>
      <c r="N53" s="189">
        <v>22</v>
      </c>
      <c r="O53" s="189">
        <v>904</v>
      </c>
      <c r="P53" s="189">
        <v>48</v>
      </c>
      <c r="Q53" s="189">
        <v>9</v>
      </c>
    </row>
    <row r="54" ht="19.9" customHeight="1" spans="1:17">
      <c r="A54" s="181" t="s">
        <v>52</v>
      </c>
      <c r="B54" s="171" t="s">
        <v>50</v>
      </c>
      <c r="C54" s="172">
        <f t="shared" si="3"/>
        <v>2077.896808</v>
      </c>
      <c r="D54" s="173">
        <v>1446.296338</v>
      </c>
      <c r="E54" s="173">
        <v>256.135762</v>
      </c>
      <c r="F54" s="173">
        <v>14.55</v>
      </c>
      <c r="G54" s="173">
        <v>104.063826</v>
      </c>
      <c r="H54" s="173">
        <v>32.101481</v>
      </c>
      <c r="I54" s="173">
        <v>4.001508</v>
      </c>
      <c r="J54" s="171">
        <v>0</v>
      </c>
      <c r="K54" s="173">
        <v>18.863488</v>
      </c>
      <c r="L54" s="173">
        <v>0</v>
      </c>
      <c r="M54" s="173">
        <v>82.907819</v>
      </c>
      <c r="N54" s="173">
        <v>0.492468</v>
      </c>
      <c r="O54" s="173">
        <v>41.170973</v>
      </c>
      <c r="P54" s="173">
        <v>76.25</v>
      </c>
      <c r="Q54" s="173">
        <v>1.063145</v>
      </c>
    </row>
    <row r="55" ht="19.9" customHeight="1" spans="1:17">
      <c r="A55" s="181" t="s">
        <v>53</v>
      </c>
      <c r="B55" s="171" t="s">
        <v>50</v>
      </c>
      <c r="C55" s="172">
        <f t="shared" si="3"/>
        <v>2040.567516</v>
      </c>
      <c r="D55" s="173">
        <v>715.777598</v>
      </c>
      <c r="E55" s="173">
        <v>496.704075</v>
      </c>
      <c r="F55" s="173">
        <v>132.23</v>
      </c>
      <c r="G55" s="173">
        <v>166.471862</v>
      </c>
      <c r="H55" s="173">
        <v>293.359099</v>
      </c>
      <c r="I55" s="173">
        <v>55.160612</v>
      </c>
      <c r="J55" s="173">
        <v>9.12</v>
      </c>
      <c r="K55" s="173">
        <v>52.729291</v>
      </c>
      <c r="L55" s="173">
        <v>0</v>
      </c>
      <c r="M55" s="173">
        <v>69.605049</v>
      </c>
      <c r="N55" s="173">
        <v>27</v>
      </c>
      <c r="O55" s="173">
        <v>22.36993</v>
      </c>
      <c r="P55" s="173">
        <v>0.04</v>
      </c>
      <c r="Q55" s="171">
        <v>0</v>
      </c>
    </row>
    <row r="56" ht="19.9" customHeight="1" spans="1:17">
      <c r="A56" s="180" t="s">
        <v>54</v>
      </c>
      <c r="B56" s="171" t="s">
        <v>50</v>
      </c>
      <c r="C56" s="172">
        <f t="shared" si="3"/>
        <v>13025.695499</v>
      </c>
      <c r="D56" s="173">
        <v>5098.838269</v>
      </c>
      <c r="E56" s="173">
        <v>1073.762366</v>
      </c>
      <c r="F56" s="173">
        <v>1318.2</v>
      </c>
      <c r="G56" s="173">
        <v>1202.675403</v>
      </c>
      <c r="H56" s="173">
        <v>405.0244</v>
      </c>
      <c r="I56" s="173">
        <v>2501.168488</v>
      </c>
      <c r="J56" s="171">
        <v>126.13</v>
      </c>
      <c r="K56" s="173">
        <v>675.597259</v>
      </c>
      <c r="L56" s="173">
        <v>610.676214</v>
      </c>
      <c r="M56" s="173">
        <v>3.3702</v>
      </c>
      <c r="N56" s="199">
        <v>10.2529</v>
      </c>
      <c r="O56" s="171">
        <v>0</v>
      </c>
      <c r="P56" s="171">
        <v>0</v>
      </c>
      <c r="Q56" s="171">
        <v>0</v>
      </c>
    </row>
    <row r="57" ht="19.9" customHeight="1" spans="1:17">
      <c r="A57" s="171" t="s">
        <v>55</v>
      </c>
      <c r="B57" s="171" t="s">
        <v>50</v>
      </c>
      <c r="C57" s="172">
        <f t="shared" si="3"/>
        <v>5744.048433</v>
      </c>
      <c r="D57" s="173">
        <v>1396.435819</v>
      </c>
      <c r="E57" s="173">
        <v>1023.728089</v>
      </c>
      <c r="F57" s="173">
        <v>235.03</v>
      </c>
      <c r="G57" s="173">
        <v>388.121772</v>
      </c>
      <c r="H57" s="173">
        <v>2038.830994</v>
      </c>
      <c r="I57" s="173">
        <v>0</v>
      </c>
      <c r="J57" s="171">
        <v>64.86</v>
      </c>
      <c r="K57" s="189">
        <v>0</v>
      </c>
      <c r="L57" s="173">
        <v>101.590219</v>
      </c>
      <c r="M57" s="189">
        <v>0</v>
      </c>
      <c r="N57" s="173">
        <v>10.252924</v>
      </c>
      <c r="O57" s="173">
        <v>481.05997</v>
      </c>
      <c r="P57" s="173">
        <v>2.67</v>
      </c>
      <c r="Q57" s="173">
        <v>1.468646</v>
      </c>
    </row>
    <row r="58" ht="19.9" customHeight="1" spans="1:17">
      <c r="A58" s="175" t="s">
        <v>56</v>
      </c>
      <c r="B58" s="171" t="s">
        <v>50</v>
      </c>
      <c r="C58" s="172">
        <f t="shared" si="3"/>
        <v>89681.298805</v>
      </c>
      <c r="D58" s="173">
        <v>16587.869912</v>
      </c>
      <c r="E58" s="173">
        <v>1550.003537</v>
      </c>
      <c r="F58" s="173">
        <v>315.91</v>
      </c>
      <c r="G58" s="173">
        <v>2760.890023</v>
      </c>
      <c r="H58" s="173">
        <v>7984.504844</v>
      </c>
      <c r="I58" s="173">
        <v>10071.664916</v>
      </c>
      <c r="J58" s="173">
        <v>3633.68</v>
      </c>
      <c r="K58" s="173">
        <v>20510.106712</v>
      </c>
      <c r="L58" s="173">
        <v>5653.318127</v>
      </c>
      <c r="M58" s="173">
        <v>5939.3898</v>
      </c>
      <c r="N58" s="173">
        <v>7711.969</v>
      </c>
      <c r="O58" s="173">
        <v>2564.820695</v>
      </c>
      <c r="P58" s="173">
        <v>4396.69</v>
      </c>
      <c r="Q58" s="173">
        <v>0.481239</v>
      </c>
    </row>
    <row r="59" ht="19.9" customHeight="1" spans="1:17">
      <c r="A59" s="190"/>
      <c r="B59" s="171" t="s">
        <v>19</v>
      </c>
      <c r="C59" s="172">
        <v>29.6110490190345</v>
      </c>
      <c r="D59" s="173">
        <v>20.8</v>
      </c>
      <c r="E59" s="173">
        <v>-32.791734040758</v>
      </c>
      <c r="F59" s="173">
        <v>25.4158561276748</v>
      </c>
      <c r="G59" s="173">
        <v>-40.765078123576</v>
      </c>
      <c r="H59" s="173">
        <v>57.7905780202152</v>
      </c>
      <c r="I59" s="173">
        <v>-21.2743392738389</v>
      </c>
      <c r="J59" s="173">
        <v>-36.11</v>
      </c>
      <c r="K59" s="173">
        <v>109.313131187352</v>
      </c>
      <c r="L59" s="173">
        <v>13.5790640687278</v>
      </c>
      <c r="M59" s="173">
        <v>53.7841825314757</v>
      </c>
      <c r="N59" s="173">
        <v>54.6681945298276</v>
      </c>
      <c r="O59" s="173">
        <v>6873.66106067474</v>
      </c>
      <c r="P59" s="173">
        <v>73.83</v>
      </c>
      <c r="Q59" s="171">
        <v>0</v>
      </c>
    </row>
    <row r="60" ht="19.9" customHeight="1" spans="1:17">
      <c r="A60" s="178"/>
      <c r="B60" s="171" t="s">
        <v>51</v>
      </c>
      <c r="C60" s="187">
        <f>SUM(D60:Q60)</f>
        <v>92190</v>
      </c>
      <c r="D60" s="189">
        <v>76631</v>
      </c>
      <c r="E60" s="189">
        <v>2896</v>
      </c>
      <c r="F60" s="189">
        <v>454</v>
      </c>
      <c r="G60" s="189">
        <v>1934</v>
      </c>
      <c r="H60" s="189">
        <v>2375</v>
      </c>
      <c r="I60" s="189">
        <v>1639</v>
      </c>
      <c r="J60" s="189">
        <v>419</v>
      </c>
      <c r="K60" s="189">
        <v>2948</v>
      </c>
      <c r="L60" s="189">
        <v>529</v>
      </c>
      <c r="M60" s="189">
        <v>695</v>
      </c>
      <c r="N60" s="189">
        <v>634</v>
      </c>
      <c r="O60" s="189">
        <v>462</v>
      </c>
      <c r="P60" s="189">
        <v>570</v>
      </c>
      <c r="Q60" s="189">
        <v>4</v>
      </c>
    </row>
    <row r="61" s="2" customFormat="1" ht="41" customHeight="1" spans="1:17">
      <c r="A61" s="195" t="s">
        <v>57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200"/>
      <c r="P61" s="200"/>
      <c r="Q61" s="200"/>
    </row>
    <row r="65" ht="15" customHeight="1"/>
    <row r="69" ht="15" customHeight="1"/>
    <row r="73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M120"/>
  <sheetViews>
    <sheetView workbookViewId="0">
      <pane xSplit="1" ySplit="1" topLeftCell="B53" activePane="bottomRight" state="frozen"/>
      <selection/>
      <selection pane="topRight"/>
      <selection pane="bottomLeft"/>
      <selection pane="bottomRight" activeCell="R18" sqref="R18"/>
    </sheetView>
  </sheetViews>
  <sheetFormatPr defaultColWidth="9" defaultRowHeight="15.6"/>
  <cols>
    <col min="1" max="1" width="3.875" style="104" customWidth="1"/>
    <col min="2" max="2" width="3" style="104" customWidth="1"/>
    <col min="3" max="3" width="5.25" style="104" customWidth="1"/>
    <col min="4" max="4" width="11.75" style="106" customWidth="1"/>
    <col min="5" max="7" width="10.625" style="104" customWidth="1"/>
    <col min="8" max="8" width="9.75" style="104" customWidth="1"/>
    <col min="9" max="9" width="10.25" style="104" customWidth="1"/>
    <col min="10" max="10" width="9.5" style="104" customWidth="1"/>
    <col min="11" max="12" width="9" style="104" customWidth="1"/>
    <col min="13" max="13" width="10.6" style="104" customWidth="1"/>
    <col min="14" max="16" width="9" style="104"/>
    <col min="17" max="17" width="9.5" style="104"/>
    <col min="18" max="16384" width="9" style="104"/>
  </cols>
  <sheetData>
    <row r="1" s="104" customFormat="1" ht="45" customHeight="1" spans="1:13">
      <c r="A1" s="107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="104" customFormat="1" ht="15" customHeight="1" spans="1:12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59"/>
    </row>
    <row r="3" s="105" customFormat="1" ht="18.6" customHeight="1" spans="1:13">
      <c r="A3" s="109" t="s">
        <v>60</v>
      </c>
      <c r="B3" s="110"/>
      <c r="C3" s="110"/>
      <c r="D3" s="111"/>
      <c r="E3" s="112" t="s">
        <v>3</v>
      </c>
      <c r="F3" s="112" t="s">
        <v>61</v>
      </c>
      <c r="G3" s="112" t="s">
        <v>62</v>
      </c>
      <c r="H3" s="112" t="s">
        <v>63</v>
      </c>
      <c r="I3" s="112" t="s">
        <v>64</v>
      </c>
      <c r="J3" s="112" t="s">
        <v>65</v>
      </c>
      <c r="K3" s="112" t="s">
        <v>66</v>
      </c>
      <c r="L3" s="112" t="s">
        <v>67</v>
      </c>
      <c r="M3" s="112" t="s">
        <v>68</v>
      </c>
    </row>
    <row r="4" s="104" customFormat="1" ht="18.6" customHeight="1" spans="1:13">
      <c r="A4" s="113" t="s">
        <v>69</v>
      </c>
      <c r="B4" s="114"/>
      <c r="C4" s="115"/>
      <c r="D4" s="116" t="s">
        <v>70</v>
      </c>
      <c r="E4" s="117">
        <f t="shared" ref="E4:E10" si="0">SUM(F4:M4)</f>
        <v>106848.47054469</v>
      </c>
      <c r="F4" s="118">
        <v>40564.78434064</v>
      </c>
      <c r="G4" s="118">
        <v>23467.98988363</v>
      </c>
      <c r="H4" s="118">
        <v>11899.16060038</v>
      </c>
      <c r="I4" s="118">
        <v>8029.83165395</v>
      </c>
      <c r="J4" s="118">
        <v>14463.45253675</v>
      </c>
      <c r="K4" s="118">
        <v>3414.29123768</v>
      </c>
      <c r="L4" s="118">
        <v>42.3805412</v>
      </c>
      <c r="M4" s="118">
        <v>4966.57975046</v>
      </c>
    </row>
    <row r="5" s="104" customFormat="1" ht="18.6" customHeight="1" spans="1:13">
      <c r="A5" s="119"/>
      <c r="B5" s="120"/>
      <c r="C5" s="121"/>
      <c r="D5" s="116" t="s">
        <v>71</v>
      </c>
      <c r="E5" s="117">
        <f t="shared" si="0"/>
        <v>25596.022696</v>
      </c>
      <c r="F5" s="117">
        <v>9810.183244</v>
      </c>
      <c r="G5" s="117">
        <v>6324.680718</v>
      </c>
      <c r="H5" s="117">
        <v>2982.240112</v>
      </c>
      <c r="I5" s="117">
        <v>1232.692729</v>
      </c>
      <c r="J5" s="117">
        <v>2979.949092</v>
      </c>
      <c r="K5" s="117">
        <v>887.015468</v>
      </c>
      <c r="L5" s="117">
        <v>28.218853</v>
      </c>
      <c r="M5" s="117">
        <v>1351.04248</v>
      </c>
    </row>
    <row r="6" s="104" customFormat="1" ht="18.6" customHeight="1" spans="1:13">
      <c r="A6" s="119"/>
      <c r="B6" s="120"/>
      <c r="C6" s="121"/>
      <c r="D6" s="116" t="s">
        <v>19</v>
      </c>
      <c r="E6" s="117">
        <v>-0.15</v>
      </c>
      <c r="F6" s="117">
        <v>-16.768180992505</v>
      </c>
      <c r="G6" s="117">
        <v>30.7055928621685</v>
      </c>
      <c r="H6" s="117">
        <v>32.1869607119246</v>
      </c>
      <c r="I6" s="117">
        <v>40.4109570582101</v>
      </c>
      <c r="J6" s="117">
        <v>-23.6463848743454</v>
      </c>
      <c r="K6" s="117">
        <v>2.151837575634</v>
      </c>
      <c r="L6" s="117">
        <v>16.0861983696755</v>
      </c>
      <c r="M6" s="117">
        <v>25.2431299675046</v>
      </c>
    </row>
    <row r="7" s="104" customFormat="1" ht="18.6" customHeight="1" spans="1:13">
      <c r="A7" s="122"/>
      <c r="B7" s="123"/>
      <c r="C7" s="124"/>
      <c r="D7" s="116" t="s">
        <v>20</v>
      </c>
      <c r="E7" s="117">
        <v>1.82666788333186</v>
      </c>
      <c r="F7" s="117">
        <v>38.3269829086887</v>
      </c>
      <c r="G7" s="117">
        <v>24.7096230266603</v>
      </c>
      <c r="H7" s="117">
        <v>11.6511856057467</v>
      </c>
      <c r="I7" s="117">
        <v>4.81595419585496</v>
      </c>
      <c r="J7" s="117">
        <v>11.6422349182621</v>
      </c>
      <c r="K7" s="117">
        <v>3.4654425749459</v>
      </c>
      <c r="L7" s="117">
        <v>0.1102470228877</v>
      </c>
      <c r="M7" s="117">
        <v>5.27832974695375</v>
      </c>
    </row>
    <row r="8" s="104" customFormat="1" ht="18.6" customHeight="1" spans="1:13">
      <c r="A8" s="125" t="s">
        <v>72</v>
      </c>
      <c r="B8" s="126"/>
      <c r="C8" s="127"/>
      <c r="D8" s="116" t="s">
        <v>70</v>
      </c>
      <c r="E8" s="117">
        <f t="shared" si="0"/>
        <v>716.91336112</v>
      </c>
      <c r="F8" s="117">
        <v>0.64337376</v>
      </c>
      <c r="G8" s="117">
        <v>647.16573597</v>
      </c>
      <c r="H8" s="117">
        <v>13.673</v>
      </c>
      <c r="I8" s="117">
        <v>1.008</v>
      </c>
      <c r="J8" s="117">
        <v>5.0820632</v>
      </c>
      <c r="K8" s="118">
        <v>3.3</v>
      </c>
      <c r="L8" s="117">
        <v>0</v>
      </c>
      <c r="M8" s="117">
        <v>46.04118819</v>
      </c>
    </row>
    <row r="9" s="104" customFormat="1" ht="18.6" customHeight="1" spans="1:13">
      <c r="A9" s="128"/>
      <c r="B9" s="129"/>
      <c r="C9" s="130"/>
      <c r="D9" s="116" t="s">
        <v>73</v>
      </c>
      <c r="E9" s="118">
        <f t="shared" si="0"/>
        <v>184</v>
      </c>
      <c r="F9" s="118">
        <v>57</v>
      </c>
      <c r="G9" s="118">
        <v>113</v>
      </c>
      <c r="H9" s="118">
        <v>3</v>
      </c>
      <c r="I9" s="118">
        <v>1</v>
      </c>
      <c r="J9" s="118">
        <v>2</v>
      </c>
      <c r="K9" s="118">
        <v>1</v>
      </c>
      <c r="L9" s="118">
        <v>0</v>
      </c>
      <c r="M9" s="118">
        <v>7</v>
      </c>
    </row>
    <row r="10" s="104" customFormat="1" ht="18.6" customHeight="1" spans="1:13">
      <c r="A10" s="128"/>
      <c r="B10" s="129"/>
      <c r="C10" s="130"/>
      <c r="D10" s="116" t="s">
        <v>71</v>
      </c>
      <c r="E10" s="117">
        <f t="shared" si="0"/>
        <v>149.204486</v>
      </c>
      <c r="F10" s="117">
        <v>64.337376</v>
      </c>
      <c r="G10" s="117">
        <v>74.343623</v>
      </c>
      <c r="H10" s="117">
        <v>2.706109</v>
      </c>
      <c r="I10" s="117">
        <v>0.235929</v>
      </c>
      <c r="J10" s="117">
        <v>2.634245</v>
      </c>
      <c r="K10" s="118">
        <v>0.622642</v>
      </c>
      <c r="L10" s="118">
        <v>0</v>
      </c>
      <c r="M10" s="117">
        <v>4.324562</v>
      </c>
    </row>
    <row r="11" s="104" customFormat="1" ht="18.6" customHeight="1" spans="1:13">
      <c r="A11" s="128"/>
      <c r="B11" s="129"/>
      <c r="C11" s="130"/>
      <c r="D11" s="116" t="s">
        <v>19</v>
      </c>
      <c r="E11" s="117">
        <v>-1</v>
      </c>
      <c r="F11" s="117">
        <v>27.0795202408265</v>
      </c>
      <c r="G11" s="117">
        <v>-14.3707915565745</v>
      </c>
      <c r="H11" s="117">
        <v>-53.2781257030228</v>
      </c>
      <c r="I11" s="117" t="s">
        <v>37</v>
      </c>
      <c r="J11" s="117">
        <v>-46.3019356616774</v>
      </c>
      <c r="K11" s="118">
        <v>0</v>
      </c>
      <c r="L11" s="118">
        <v>0</v>
      </c>
      <c r="M11" s="117">
        <v>122.630049709445</v>
      </c>
    </row>
    <row r="12" s="104" customFormat="1" ht="18.6" customHeight="1" spans="1:13">
      <c r="A12" s="131"/>
      <c r="B12" s="132"/>
      <c r="C12" s="133"/>
      <c r="D12" s="116" t="s">
        <v>20</v>
      </c>
      <c r="E12" s="117">
        <v>0.292603876663874</v>
      </c>
      <c r="F12" s="117">
        <v>43.1202691854721</v>
      </c>
      <c r="G12" s="117">
        <v>49.8266674099866</v>
      </c>
      <c r="H12" s="117">
        <v>1.8136914462478</v>
      </c>
      <c r="I12" s="117">
        <v>0.158124602232134</v>
      </c>
      <c r="J12" s="117">
        <v>1.76552667458001</v>
      </c>
      <c r="K12" s="117">
        <v>0.417307828130583</v>
      </c>
      <c r="L12" s="118">
        <v>0</v>
      </c>
      <c r="M12" s="117">
        <v>2.8984128533508</v>
      </c>
    </row>
    <row r="13" s="104" customFormat="1" ht="22.15" customHeight="1" spans="1:13">
      <c r="A13" s="134" t="s">
        <v>74</v>
      </c>
      <c r="B13" s="135" t="s">
        <v>75</v>
      </c>
      <c r="C13" s="136" t="s">
        <v>69</v>
      </c>
      <c r="D13" s="116" t="s">
        <v>70</v>
      </c>
      <c r="E13" s="117">
        <f t="shared" ref="E13:E15" si="1">SUM(F13:M13)</f>
        <v>69256.84709386</v>
      </c>
      <c r="F13" s="117">
        <v>25540.06434948</v>
      </c>
      <c r="G13" s="117">
        <v>16775.52754628</v>
      </c>
      <c r="H13" s="117">
        <v>5626.07521545</v>
      </c>
      <c r="I13" s="117">
        <v>4700.14205395</v>
      </c>
      <c r="J13" s="117">
        <v>9294.51865355</v>
      </c>
      <c r="K13" s="117">
        <v>2693.72223768</v>
      </c>
      <c r="L13" s="117">
        <v>34.1217052</v>
      </c>
      <c r="M13" s="117">
        <v>4592.67533227</v>
      </c>
    </row>
    <row r="14" s="104" customFormat="1" ht="22.15" customHeight="1" spans="1:13">
      <c r="A14" s="137"/>
      <c r="B14" s="138"/>
      <c r="C14" s="136"/>
      <c r="D14" s="116" t="s">
        <v>76</v>
      </c>
      <c r="E14" s="118">
        <f>SUM(F14:M14)</f>
        <v>166890</v>
      </c>
      <c r="F14" s="118">
        <v>74764</v>
      </c>
      <c r="G14" s="118">
        <v>37986</v>
      </c>
      <c r="H14" s="118">
        <v>14444</v>
      </c>
      <c r="I14" s="118">
        <v>8175</v>
      </c>
      <c r="J14" s="118">
        <v>17788</v>
      </c>
      <c r="K14" s="118">
        <v>5178</v>
      </c>
      <c r="L14" s="118">
        <v>61</v>
      </c>
      <c r="M14" s="118">
        <v>8494</v>
      </c>
    </row>
    <row r="15" s="104" customFormat="1" ht="22.15" customHeight="1" spans="1:13">
      <c r="A15" s="137"/>
      <c r="B15" s="138"/>
      <c r="C15" s="136"/>
      <c r="D15" s="116" t="s">
        <v>71</v>
      </c>
      <c r="E15" s="117">
        <f t="shared" si="1"/>
        <v>21379.772168</v>
      </c>
      <c r="F15" s="117">
        <v>7538.688021</v>
      </c>
      <c r="G15" s="117">
        <v>5550.27766</v>
      </c>
      <c r="H15" s="117">
        <v>2137.3774</v>
      </c>
      <c r="I15" s="117">
        <v>1168.06942</v>
      </c>
      <c r="J15" s="117">
        <v>2784.834015</v>
      </c>
      <c r="K15" s="117">
        <v>863.272978</v>
      </c>
      <c r="L15" s="117">
        <v>9.76956</v>
      </c>
      <c r="M15" s="117">
        <v>1327.483114</v>
      </c>
    </row>
    <row r="16" s="104" customFormat="1" ht="22.15" customHeight="1" spans="1:13">
      <c r="A16" s="137"/>
      <c r="B16" s="138"/>
      <c r="C16" s="136"/>
      <c r="D16" s="116" t="s">
        <v>19</v>
      </c>
      <c r="E16" s="117">
        <v>-6.16</v>
      </c>
      <c r="F16" s="117">
        <v>-27.0493103611414</v>
      </c>
      <c r="G16" s="117">
        <v>24.0278108579342</v>
      </c>
      <c r="H16" s="117">
        <v>38.1100857772275</v>
      </c>
      <c r="I16" s="117">
        <v>40.1408166655767</v>
      </c>
      <c r="J16" s="117">
        <v>-25.0394523447774</v>
      </c>
      <c r="K16" s="117">
        <v>1.22092448588986</v>
      </c>
      <c r="L16" s="117">
        <v>529.436535507747</v>
      </c>
      <c r="M16" s="117">
        <v>29.5925030176791</v>
      </c>
    </row>
    <row r="17" s="104" customFormat="1" ht="22.15" customHeight="1" spans="1:13">
      <c r="A17" s="137"/>
      <c r="B17" s="138"/>
      <c r="C17" s="136"/>
      <c r="D17" s="116" t="s">
        <v>20</v>
      </c>
      <c r="E17" s="117">
        <v>2.18766727361088</v>
      </c>
      <c r="F17" s="117">
        <v>35.2608435757022</v>
      </c>
      <c r="G17" s="117">
        <v>25.9604153701288</v>
      </c>
      <c r="H17" s="117">
        <v>9.99719446589381</v>
      </c>
      <c r="I17" s="117">
        <v>5.46343249507728</v>
      </c>
      <c r="J17" s="117">
        <v>13.0255551514631</v>
      </c>
      <c r="K17" s="117">
        <v>4.03780251359318</v>
      </c>
      <c r="L17" s="117">
        <v>0.0456953419486037</v>
      </c>
      <c r="M17" s="117">
        <v>6.20906108619296</v>
      </c>
    </row>
    <row r="18" s="104" customFormat="1" ht="22.15" customHeight="1" spans="1:13">
      <c r="A18" s="137"/>
      <c r="B18" s="138"/>
      <c r="C18" s="138" t="s">
        <v>77</v>
      </c>
      <c r="D18" s="116" t="s">
        <v>70</v>
      </c>
      <c r="E18" s="117">
        <f t="shared" ref="E18:E21" si="2">SUM(F18:M18)</f>
        <v>2561.95496961</v>
      </c>
      <c r="F18" s="139">
        <v>31.8178676</v>
      </c>
      <c r="G18" s="139">
        <v>8.5059614</v>
      </c>
      <c r="H18" s="139">
        <v>84.66663221</v>
      </c>
      <c r="I18" s="139">
        <v>2069.9756687</v>
      </c>
      <c r="J18" s="139">
        <v>52.6942978</v>
      </c>
      <c r="K18" s="117">
        <v>315.9605877</v>
      </c>
      <c r="L18" s="118">
        <v>0</v>
      </c>
      <c r="M18" s="117">
        <v>-1.6660458</v>
      </c>
    </row>
    <row r="19" s="104" customFormat="1" ht="22.15" customHeight="1" spans="1:13">
      <c r="A19" s="137"/>
      <c r="B19" s="138"/>
      <c r="C19" s="138"/>
      <c r="D19" s="116" t="s">
        <v>76</v>
      </c>
      <c r="E19" s="118">
        <f t="shared" si="2"/>
        <v>4750</v>
      </c>
      <c r="F19" s="118">
        <v>116</v>
      </c>
      <c r="G19" s="118">
        <v>24</v>
      </c>
      <c r="H19" s="118">
        <v>203</v>
      </c>
      <c r="I19" s="118">
        <v>3631</v>
      </c>
      <c r="J19" s="118">
        <v>147</v>
      </c>
      <c r="K19" s="118">
        <v>631</v>
      </c>
      <c r="L19" s="118">
        <v>0</v>
      </c>
      <c r="M19" s="118">
        <v>-2</v>
      </c>
    </row>
    <row r="20" s="104" customFormat="1" ht="22.15" customHeight="1" spans="1:13">
      <c r="A20" s="137"/>
      <c r="B20" s="138"/>
      <c r="C20" s="138"/>
      <c r="D20" s="116" t="s">
        <v>19</v>
      </c>
      <c r="E20" s="117">
        <v>-78.61</v>
      </c>
      <c r="F20" s="118">
        <v>0</v>
      </c>
      <c r="G20" s="117">
        <v>-99.488163787588</v>
      </c>
      <c r="H20" s="118">
        <v>680.769230769231</v>
      </c>
      <c r="I20" s="117">
        <v>6.98291101944608</v>
      </c>
      <c r="J20" s="117">
        <v>-98.8569206842924</v>
      </c>
      <c r="K20" s="117">
        <v>-13.5616438356164</v>
      </c>
      <c r="L20" s="118">
        <v>0</v>
      </c>
      <c r="M20" s="118">
        <v>-128.571428571429</v>
      </c>
    </row>
    <row r="21" s="104" customFormat="1" ht="22.15" customHeight="1" spans="1:13">
      <c r="A21" s="137"/>
      <c r="B21" s="138"/>
      <c r="C21" s="138"/>
      <c r="D21" s="116" t="s">
        <v>71</v>
      </c>
      <c r="E21" s="117">
        <f t="shared" si="2"/>
        <v>595.784479</v>
      </c>
      <c r="F21" s="117">
        <v>11.366988</v>
      </c>
      <c r="G21" s="117">
        <v>2.807521</v>
      </c>
      <c r="H21" s="117">
        <v>26.289831</v>
      </c>
      <c r="I21" s="117">
        <v>449.579473</v>
      </c>
      <c r="J21" s="117">
        <v>13.719765</v>
      </c>
      <c r="K21" s="117">
        <v>92.182816</v>
      </c>
      <c r="L21" s="118">
        <v>0</v>
      </c>
      <c r="M21" s="117">
        <v>-0.161915</v>
      </c>
    </row>
    <row r="22" s="104" customFormat="1" ht="22.15" customHeight="1" spans="1:13">
      <c r="A22" s="137"/>
      <c r="B22" s="138"/>
      <c r="C22" s="138"/>
      <c r="D22" s="116" t="s">
        <v>19</v>
      </c>
      <c r="E22" s="117">
        <v>-84.25</v>
      </c>
      <c r="F22" s="118">
        <v>0</v>
      </c>
      <c r="G22" s="117">
        <v>-99.6673875522051</v>
      </c>
      <c r="H22" s="139">
        <v>-85.2288335831038</v>
      </c>
      <c r="I22" s="117">
        <v>-4.08297603339518</v>
      </c>
      <c r="J22" s="117">
        <v>-99.3432152934869</v>
      </c>
      <c r="K22" s="117">
        <v>-27.3379464209002</v>
      </c>
      <c r="L22" s="118">
        <v>0</v>
      </c>
      <c r="M22" s="118">
        <v>-120.335306809876</v>
      </c>
    </row>
    <row r="23" s="104" customFormat="1" ht="22.15" customHeight="1" spans="1:13">
      <c r="A23" s="137"/>
      <c r="B23" s="140"/>
      <c r="C23" s="140"/>
      <c r="D23" s="116" t="s">
        <v>20</v>
      </c>
      <c r="E23" s="117">
        <v>2.00915787793147</v>
      </c>
      <c r="F23" s="117">
        <v>1.90790267297312</v>
      </c>
      <c r="G23" s="117">
        <v>0.471230973440649</v>
      </c>
      <c r="H23" s="117">
        <v>4.41264113562112</v>
      </c>
      <c r="I23" s="117">
        <v>75.4600847868009</v>
      </c>
      <c r="J23" s="117">
        <v>2.30280671678928</v>
      </c>
      <c r="K23" s="117">
        <v>15.4725104881425</v>
      </c>
      <c r="L23" s="117">
        <v>0</v>
      </c>
      <c r="M23" s="117">
        <v>-0.0271767737675489</v>
      </c>
    </row>
    <row r="24" s="104" customFormat="1" ht="18.6" customHeight="1" spans="1:13">
      <c r="A24" s="137"/>
      <c r="B24" s="125" t="s">
        <v>78</v>
      </c>
      <c r="C24" s="127"/>
      <c r="D24" s="116" t="s">
        <v>70</v>
      </c>
      <c r="E24" s="139">
        <f t="shared" ref="E24:E27" si="3">SUM(F24:M24)</f>
        <v>64415.16354166</v>
      </c>
      <c r="F24" s="117">
        <v>22108.93034948</v>
      </c>
      <c r="G24" s="117">
        <v>16004.24354628</v>
      </c>
      <c r="H24" s="117">
        <v>5006.13521545</v>
      </c>
      <c r="I24" s="117">
        <v>4698.92205395</v>
      </c>
      <c r="J24" s="117">
        <v>9294.03065355</v>
      </c>
      <c r="K24" s="117">
        <v>2690.06223768</v>
      </c>
      <c r="L24" s="117">
        <v>34.1217052</v>
      </c>
      <c r="M24" s="117">
        <v>4578.71778007</v>
      </c>
    </row>
    <row r="25" s="104" customFormat="1" ht="18.6" customHeight="1" spans="1:13">
      <c r="A25" s="137"/>
      <c r="B25" s="128"/>
      <c r="C25" s="130"/>
      <c r="D25" s="116" t="s">
        <v>76</v>
      </c>
      <c r="E25" s="141">
        <f t="shared" si="3"/>
        <v>125081</v>
      </c>
      <c r="F25" s="118">
        <v>44392</v>
      </c>
      <c r="G25" s="118">
        <v>31661</v>
      </c>
      <c r="H25" s="118">
        <v>9382</v>
      </c>
      <c r="I25" s="118">
        <v>8165</v>
      </c>
      <c r="J25" s="118">
        <v>17784</v>
      </c>
      <c r="K25" s="118">
        <v>5148</v>
      </c>
      <c r="L25" s="118">
        <v>61</v>
      </c>
      <c r="M25" s="118">
        <v>8488</v>
      </c>
    </row>
    <row r="26" s="104" customFormat="1" ht="18.6" customHeight="1" spans="1:13">
      <c r="A26" s="137"/>
      <c r="B26" s="128"/>
      <c r="C26" s="130"/>
      <c r="D26" s="116" t="s">
        <v>19</v>
      </c>
      <c r="E26" s="139">
        <v>6.31</v>
      </c>
      <c r="F26" s="118">
        <v>0</v>
      </c>
      <c r="G26" s="117">
        <v>33.9411117691852</v>
      </c>
      <c r="H26" s="117">
        <v>56.1844514732812</v>
      </c>
      <c r="I26" s="117">
        <v>44.4110364343827</v>
      </c>
      <c r="J26" s="117">
        <v>-12.6136307798143</v>
      </c>
      <c r="K26" s="117">
        <v>14.6547884187082</v>
      </c>
      <c r="L26" s="117">
        <v>577.777777777778</v>
      </c>
      <c r="M26" s="117">
        <v>49.357733591413</v>
      </c>
    </row>
    <row r="27" s="104" customFormat="1" ht="18.6" customHeight="1" spans="1:13">
      <c r="A27" s="137"/>
      <c r="B27" s="128"/>
      <c r="C27" s="130"/>
      <c r="D27" s="116" t="s">
        <v>71</v>
      </c>
      <c r="E27" s="139">
        <f t="shared" si="3"/>
        <v>20823.214767</v>
      </c>
      <c r="F27" s="117">
        <v>7124.465198</v>
      </c>
      <c r="G27" s="117">
        <v>5478.69111</v>
      </c>
      <c r="H27" s="117">
        <v>2067.19712</v>
      </c>
      <c r="I27" s="117">
        <v>1167.95621</v>
      </c>
      <c r="J27" s="117">
        <v>2784.788731</v>
      </c>
      <c r="K27" s="117">
        <v>862.933348</v>
      </c>
      <c r="L27" s="117">
        <v>9.76956</v>
      </c>
      <c r="M27" s="117">
        <v>1327.41349</v>
      </c>
    </row>
    <row r="28" s="104" customFormat="1" ht="18.6" customHeight="1" spans="1:13">
      <c r="A28" s="137"/>
      <c r="B28" s="128"/>
      <c r="C28" s="130"/>
      <c r="D28" s="116" t="s">
        <v>19</v>
      </c>
      <c r="E28" s="139">
        <v>-6.45</v>
      </c>
      <c r="F28" s="118">
        <v>0</v>
      </c>
      <c r="G28" s="117">
        <v>24.3161095922254</v>
      </c>
      <c r="H28" s="117">
        <v>40.2340566378439</v>
      </c>
      <c r="I28" s="117">
        <v>40.1367511927093</v>
      </c>
      <c r="J28" s="117">
        <v>-25.0404428473943</v>
      </c>
      <c r="K28" s="117">
        <v>1.22409928159274</v>
      </c>
      <c r="L28" s="117">
        <v>529.436535507747</v>
      </c>
      <c r="M28" s="117">
        <v>29.585706133911</v>
      </c>
    </row>
    <row r="29" s="104" customFormat="1" ht="18.6" customHeight="1" spans="1:13">
      <c r="A29" s="137"/>
      <c r="B29" s="131"/>
      <c r="C29" s="133"/>
      <c r="D29" s="116" t="s">
        <v>20</v>
      </c>
      <c r="E29" s="139">
        <v>2.15522513238019</v>
      </c>
      <c r="F29" s="117">
        <v>34.2140504130546</v>
      </c>
      <c r="G29" s="117">
        <v>26.3104961040044</v>
      </c>
      <c r="H29" s="117">
        <v>9.92736781102614</v>
      </c>
      <c r="I29" s="117">
        <v>5.60891400808554</v>
      </c>
      <c r="J29" s="117">
        <v>13.3734812907623</v>
      </c>
      <c r="K29" s="117">
        <v>4.14409281974823</v>
      </c>
      <c r="L29" s="117">
        <v>0.0469166750154376</v>
      </c>
      <c r="M29" s="117">
        <v>6.37468087830341</v>
      </c>
    </row>
    <row r="30" s="104" customFormat="1" ht="18.6" customHeight="1" spans="1:13">
      <c r="A30" s="137"/>
      <c r="B30" s="125" t="s">
        <v>79</v>
      </c>
      <c r="C30" s="127"/>
      <c r="D30" s="116" t="s">
        <v>76</v>
      </c>
      <c r="E30" s="141">
        <f t="shared" ref="E30:E34" si="4">SUM(F30:M30)</f>
        <v>40582</v>
      </c>
      <c r="F30" s="118">
        <v>29238</v>
      </c>
      <c r="G30" s="118">
        <v>6325</v>
      </c>
      <c r="H30" s="118">
        <v>4969</v>
      </c>
      <c r="I30" s="118">
        <v>10</v>
      </c>
      <c r="J30" s="118">
        <v>4</v>
      </c>
      <c r="K30" s="118">
        <v>30</v>
      </c>
      <c r="L30" s="118">
        <v>0</v>
      </c>
      <c r="M30" s="118">
        <v>6</v>
      </c>
    </row>
    <row r="31" s="104" customFormat="1" ht="18.6" customHeight="1" spans="1:13">
      <c r="A31" s="137"/>
      <c r="B31" s="128"/>
      <c r="C31" s="130"/>
      <c r="D31" s="116" t="s">
        <v>71</v>
      </c>
      <c r="E31" s="139">
        <f t="shared" si="4"/>
        <v>464.043429</v>
      </c>
      <c r="F31" s="117">
        <v>332.124851</v>
      </c>
      <c r="G31" s="117">
        <v>71.58655</v>
      </c>
      <c r="H31" s="117">
        <v>59.76428</v>
      </c>
      <c r="I31" s="117">
        <v>0.11321</v>
      </c>
      <c r="J31" s="117">
        <v>0.045284</v>
      </c>
      <c r="K31" s="117">
        <v>0.33963</v>
      </c>
      <c r="L31" s="118">
        <v>0</v>
      </c>
      <c r="M31" s="118">
        <v>0.069624</v>
      </c>
    </row>
    <row r="32" s="104" customFormat="1" ht="18.6" customHeight="1" spans="1:13">
      <c r="A32" s="137"/>
      <c r="B32" s="131"/>
      <c r="C32" s="133"/>
      <c r="D32" s="116" t="s">
        <v>20</v>
      </c>
      <c r="E32" s="117">
        <v>4.88</v>
      </c>
      <c r="F32" s="117">
        <v>71.5719327640776</v>
      </c>
      <c r="G32" s="117">
        <v>15.4266918840478</v>
      </c>
      <c r="H32" s="117">
        <v>12.8790273205226</v>
      </c>
      <c r="I32" s="118">
        <v>0.0243964234649253</v>
      </c>
      <c r="J32" s="118">
        <v>0.00975856938597012</v>
      </c>
      <c r="K32" s="118">
        <v>0.0731892703947759</v>
      </c>
      <c r="L32" s="118">
        <v>0</v>
      </c>
      <c r="M32" s="118">
        <v>0.0150037681063683</v>
      </c>
    </row>
    <row r="33" s="104" customFormat="1" ht="18.6" customHeight="1" spans="1:13">
      <c r="A33" s="137"/>
      <c r="B33" s="125" t="s">
        <v>80</v>
      </c>
      <c r="C33" s="127"/>
      <c r="D33" s="116" t="s">
        <v>76</v>
      </c>
      <c r="E33" s="118">
        <f t="shared" si="4"/>
        <v>1227.07318927039</v>
      </c>
      <c r="F33" s="118">
        <v>1134</v>
      </c>
      <c r="G33" s="118">
        <v>0</v>
      </c>
      <c r="H33" s="118">
        <v>93</v>
      </c>
      <c r="I33" s="118">
        <v>0</v>
      </c>
      <c r="J33" s="118">
        <v>0</v>
      </c>
      <c r="K33" s="118">
        <v>0.0731892703947759</v>
      </c>
      <c r="L33" s="118">
        <v>0</v>
      </c>
      <c r="M33" s="118">
        <v>0</v>
      </c>
    </row>
    <row r="34" s="104" customFormat="1" ht="18.6" customHeight="1" spans="1:13">
      <c r="A34" s="137"/>
      <c r="B34" s="128"/>
      <c r="C34" s="130"/>
      <c r="D34" s="116" t="s">
        <v>71</v>
      </c>
      <c r="E34" s="117">
        <f t="shared" si="4"/>
        <v>92.5871612703948</v>
      </c>
      <c r="F34" s="117">
        <v>82.097972</v>
      </c>
      <c r="G34" s="118">
        <v>0</v>
      </c>
      <c r="H34" s="117">
        <v>10.416</v>
      </c>
      <c r="I34" s="118">
        <v>0</v>
      </c>
      <c r="J34" s="118">
        <v>0</v>
      </c>
      <c r="K34" s="118">
        <v>0.0731892703947759</v>
      </c>
      <c r="L34" s="118">
        <v>0</v>
      </c>
      <c r="M34" s="118">
        <v>0</v>
      </c>
    </row>
    <row r="35" s="104" customFormat="1" ht="18.6" customHeight="1" spans="1:13">
      <c r="A35" s="142"/>
      <c r="B35" s="131"/>
      <c r="C35" s="133"/>
      <c r="D35" s="116" t="s">
        <v>20</v>
      </c>
      <c r="E35" s="117">
        <v>5.78180564457506</v>
      </c>
      <c r="F35" s="117">
        <v>88.7411600920129</v>
      </c>
      <c r="G35" s="118">
        <v>0</v>
      </c>
      <c r="H35" s="117">
        <v>11.2588399079871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</row>
    <row r="36" s="104" customFormat="1" ht="18.6" customHeight="1" spans="1:13">
      <c r="A36" s="143" t="s">
        <v>81</v>
      </c>
      <c r="B36" s="144"/>
      <c r="C36" s="145"/>
      <c r="D36" s="116" t="s">
        <v>70</v>
      </c>
      <c r="E36" s="117">
        <f t="shared" ref="E36:E38" si="5">SUM(F36:M36)</f>
        <v>430.4327383</v>
      </c>
      <c r="F36" s="117">
        <v>191.1382383</v>
      </c>
      <c r="G36" s="117">
        <v>6.096</v>
      </c>
      <c r="H36" s="117">
        <v>42.251</v>
      </c>
      <c r="I36" s="117">
        <v>40.72</v>
      </c>
      <c r="J36" s="117">
        <v>124.5075</v>
      </c>
      <c r="K36" s="118">
        <v>0</v>
      </c>
      <c r="L36" s="118">
        <v>0</v>
      </c>
      <c r="M36" s="117">
        <v>25.72</v>
      </c>
    </row>
    <row r="37" s="104" customFormat="1" ht="18.6" customHeight="1" spans="1:13">
      <c r="A37" s="146"/>
      <c r="B37" s="147"/>
      <c r="C37" s="148"/>
      <c r="D37" s="116" t="s">
        <v>73</v>
      </c>
      <c r="E37" s="118">
        <f t="shared" si="5"/>
        <v>4670</v>
      </c>
      <c r="F37" s="118">
        <v>4240</v>
      </c>
      <c r="G37" s="118">
        <v>8</v>
      </c>
      <c r="H37" s="118">
        <v>28</v>
      </c>
      <c r="I37" s="118">
        <v>67</v>
      </c>
      <c r="J37" s="118">
        <v>280</v>
      </c>
      <c r="K37" s="118">
        <v>0</v>
      </c>
      <c r="L37" s="118">
        <v>0</v>
      </c>
      <c r="M37" s="118">
        <v>47</v>
      </c>
    </row>
    <row r="38" s="104" customFormat="1" ht="18.6" customHeight="1" spans="1:13">
      <c r="A38" s="146"/>
      <c r="B38" s="147"/>
      <c r="C38" s="148"/>
      <c r="D38" s="116" t="s">
        <v>71</v>
      </c>
      <c r="E38" s="117">
        <f t="shared" si="5"/>
        <v>37.553748</v>
      </c>
      <c r="F38" s="117">
        <v>31.432372</v>
      </c>
      <c r="G38" s="117">
        <v>0.135884</v>
      </c>
      <c r="H38" s="118">
        <v>0.30698</v>
      </c>
      <c r="I38" s="117">
        <v>0.964701</v>
      </c>
      <c r="J38" s="117">
        <v>3.904464</v>
      </c>
      <c r="K38" s="118">
        <v>0</v>
      </c>
      <c r="L38" s="118">
        <v>0</v>
      </c>
      <c r="M38" s="117">
        <v>0.809347</v>
      </c>
    </row>
    <row r="39" s="104" customFormat="1" ht="18.6" customHeight="1" spans="1:13">
      <c r="A39" s="146"/>
      <c r="B39" s="147"/>
      <c r="C39" s="148"/>
      <c r="D39" s="116" t="s">
        <v>19</v>
      </c>
      <c r="E39" s="117">
        <v>45.23</v>
      </c>
      <c r="F39" s="117">
        <v>79.0546989909209</v>
      </c>
      <c r="G39" s="117">
        <v>-93.8174068452414</v>
      </c>
      <c r="H39" s="118">
        <v>0.0731892703947759</v>
      </c>
      <c r="I39" s="117">
        <v>-51.2565558778055</v>
      </c>
      <c r="J39" s="117">
        <v>66.7078263097221</v>
      </c>
      <c r="K39" s="118">
        <v>0</v>
      </c>
      <c r="L39" s="118">
        <v>0</v>
      </c>
      <c r="M39" s="117">
        <v>-54.6310575064058</v>
      </c>
    </row>
    <row r="40" s="104" customFormat="1" ht="18.6" customHeight="1" spans="1:13">
      <c r="A40" s="149"/>
      <c r="B40" s="150"/>
      <c r="C40" s="151"/>
      <c r="D40" s="116" t="s">
        <v>20</v>
      </c>
      <c r="E40" s="117">
        <v>0.731113895840366</v>
      </c>
      <c r="F40" s="117">
        <v>83.6996935698669</v>
      </c>
      <c r="G40" s="117">
        <v>0.361838717136835</v>
      </c>
      <c r="H40" s="117">
        <v>0.817441710478539</v>
      </c>
      <c r="I40" s="117">
        <v>2.56885411277724</v>
      </c>
      <c r="J40" s="117">
        <v>10.3970021847087</v>
      </c>
      <c r="K40" s="118">
        <v>0</v>
      </c>
      <c r="L40" s="118">
        <v>0</v>
      </c>
      <c r="M40" s="117">
        <v>2.15516970503184</v>
      </c>
    </row>
    <row r="41" s="104" customFormat="1" ht="21" customHeight="1" spans="1:13">
      <c r="A41" s="152" t="s">
        <v>82</v>
      </c>
      <c r="B41" s="153"/>
      <c r="C41" s="153"/>
      <c r="D41" s="154"/>
      <c r="E41" s="117">
        <f>SUM(F41:M41)</f>
        <v>53.916226</v>
      </c>
      <c r="F41" s="117">
        <v>49.160377</v>
      </c>
      <c r="G41" s="117">
        <v>4.755849</v>
      </c>
      <c r="H41" s="117">
        <v>0</v>
      </c>
      <c r="I41" s="117">
        <v>0</v>
      </c>
      <c r="J41" s="118">
        <v>0</v>
      </c>
      <c r="K41" s="118">
        <v>0</v>
      </c>
      <c r="L41" s="118">
        <v>0</v>
      </c>
      <c r="M41" s="117">
        <v>0</v>
      </c>
    </row>
    <row r="42" s="104" customFormat="1" ht="21" customHeight="1" spans="1:13">
      <c r="A42" s="152" t="s">
        <v>83</v>
      </c>
      <c r="B42" s="153"/>
      <c r="C42" s="153"/>
      <c r="D42" s="154"/>
      <c r="E42" s="117">
        <f>SUM(F42:M42)</f>
        <v>2.717292</v>
      </c>
      <c r="F42" s="117">
        <v>0.526257</v>
      </c>
      <c r="G42" s="117">
        <v>1.752358</v>
      </c>
      <c r="H42" s="118">
        <v>0</v>
      </c>
      <c r="I42" s="117">
        <v>0.438677</v>
      </c>
      <c r="J42" s="118">
        <v>0</v>
      </c>
      <c r="K42" s="118">
        <v>0</v>
      </c>
      <c r="L42" s="118">
        <v>0</v>
      </c>
      <c r="M42" s="118">
        <v>0</v>
      </c>
    </row>
    <row r="43" s="104" customFormat="1" ht="21" customHeight="1" spans="1:13">
      <c r="A43" s="152" t="s">
        <v>84</v>
      </c>
      <c r="B43" s="153"/>
      <c r="C43" s="153"/>
      <c r="D43" s="154"/>
      <c r="E43" s="117">
        <f>SUM(F43:M43)</f>
        <v>149.643416</v>
      </c>
      <c r="F43" s="117">
        <v>149.65754</v>
      </c>
      <c r="G43" s="117">
        <v>-0.014124</v>
      </c>
      <c r="H43" s="118">
        <v>0</v>
      </c>
      <c r="I43" s="117">
        <v>0</v>
      </c>
      <c r="J43" s="118">
        <v>0</v>
      </c>
      <c r="K43" s="118">
        <v>0</v>
      </c>
      <c r="L43" s="118">
        <v>0</v>
      </c>
      <c r="M43" s="118">
        <v>0</v>
      </c>
    </row>
    <row r="44" s="104" customFormat="1" ht="21" customHeight="1" spans="1:13">
      <c r="A44" s="152" t="s">
        <v>85</v>
      </c>
      <c r="B44" s="153"/>
      <c r="C44" s="153"/>
      <c r="D44" s="154"/>
      <c r="E44" s="117">
        <f t="shared" ref="E44:E49" si="6">SUM(F44:M44)</f>
        <v>1006.617935</v>
      </c>
      <c r="F44" s="117">
        <v>666.640369</v>
      </c>
      <c r="G44" s="117">
        <v>145.283297</v>
      </c>
      <c r="H44" s="117">
        <v>73.690287</v>
      </c>
      <c r="I44" s="117">
        <v>9.593301</v>
      </c>
      <c r="J44" s="117">
        <v>101.40639</v>
      </c>
      <c r="K44" s="117">
        <v>2.368868</v>
      </c>
      <c r="L44" s="117">
        <v>0</v>
      </c>
      <c r="M44" s="117">
        <v>7.635423</v>
      </c>
    </row>
    <row r="45" s="104" customFormat="1" ht="21" customHeight="1" spans="1:13">
      <c r="A45" s="152" t="s">
        <v>86</v>
      </c>
      <c r="B45" s="153"/>
      <c r="C45" s="153"/>
      <c r="D45" s="154"/>
      <c r="E45" s="117">
        <f t="shared" si="6"/>
        <v>1266.408242</v>
      </c>
      <c r="F45" s="117">
        <v>801.781865</v>
      </c>
      <c r="G45" s="117">
        <v>212.957894</v>
      </c>
      <c r="H45" s="117">
        <v>97.340196</v>
      </c>
      <c r="I45" s="117">
        <v>52.023993</v>
      </c>
      <c r="J45" s="117">
        <v>78.90465</v>
      </c>
      <c r="K45" s="117">
        <v>12.55778</v>
      </c>
      <c r="L45" s="117">
        <v>0.11883</v>
      </c>
      <c r="M45" s="117">
        <v>10.723034</v>
      </c>
    </row>
    <row r="46" s="104" customFormat="1" ht="21" customHeight="1" spans="1:13">
      <c r="A46" s="152" t="s">
        <v>87</v>
      </c>
      <c r="B46" s="153"/>
      <c r="C46" s="153"/>
      <c r="D46" s="154"/>
      <c r="E46" s="117">
        <f t="shared" si="6"/>
        <v>395.553074</v>
      </c>
      <c r="F46" s="117">
        <v>294.889334</v>
      </c>
      <c r="G46" s="117">
        <v>59.683955</v>
      </c>
      <c r="H46" s="117">
        <v>26.638636</v>
      </c>
      <c r="I46" s="117">
        <v>1.366708</v>
      </c>
      <c r="J46" s="117">
        <v>4.714241</v>
      </c>
      <c r="K46" s="117">
        <v>8.1932</v>
      </c>
      <c r="L46" s="117">
        <v>0</v>
      </c>
      <c r="M46" s="118">
        <v>0.067</v>
      </c>
    </row>
    <row r="47" s="104" customFormat="1" ht="21" customHeight="1" spans="1:13">
      <c r="A47" s="152" t="s">
        <v>88</v>
      </c>
      <c r="B47" s="153"/>
      <c r="C47" s="153"/>
      <c r="D47" s="154"/>
      <c r="E47" s="117">
        <f t="shared" si="6"/>
        <v>1149.461896</v>
      </c>
      <c r="F47" s="117">
        <v>208.416463</v>
      </c>
      <c r="G47" s="118">
        <v>274.983379</v>
      </c>
      <c r="H47" s="117">
        <v>644.180504</v>
      </c>
      <c r="I47" s="118">
        <v>0</v>
      </c>
      <c r="J47" s="117">
        <v>3.551087</v>
      </c>
      <c r="K47" s="118">
        <v>0</v>
      </c>
      <c r="L47" s="117">
        <v>18.330463</v>
      </c>
      <c r="M47" s="118">
        <v>0</v>
      </c>
    </row>
    <row r="48" s="104" customFormat="1" ht="21" customHeight="1" spans="1:13">
      <c r="A48" s="152" t="s">
        <v>89</v>
      </c>
      <c r="B48" s="153"/>
      <c r="C48" s="153"/>
      <c r="D48" s="154"/>
      <c r="E48" s="117">
        <f t="shared" si="6"/>
        <v>1144.661896</v>
      </c>
      <c r="F48" s="117">
        <v>203.616463</v>
      </c>
      <c r="G48" s="117">
        <v>274.983379</v>
      </c>
      <c r="H48" s="117">
        <v>644.180504</v>
      </c>
      <c r="I48" s="118"/>
      <c r="J48" s="117">
        <v>3.551087</v>
      </c>
      <c r="K48" s="118">
        <v>0</v>
      </c>
      <c r="L48" s="117">
        <v>18.330463</v>
      </c>
      <c r="M48" s="118">
        <v>0</v>
      </c>
    </row>
    <row r="49" s="104" customFormat="1" ht="21" customHeight="1" spans="1:13">
      <c r="A49" s="152" t="s">
        <v>90</v>
      </c>
      <c r="B49" s="153"/>
      <c r="C49" s="153"/>
      <c r="D49" s="154"/>
      <c r="E49" s="117">
        <f t="shared" si="6"/>
        <v>5.17421300000009</v>
      </c>
      <c r="F49" s="117">
        <v>4.65327000000048</v>
      </c>
      <c r="G49" s="117">
        <v>0.520943</v>
      </c>
      <c r="H49" s="117">
        <v>-1.35003119794419e-13</v>
      </c>
      <c r="I49" s="118">
        <v>-1.98178895516321e-13</v>
      </c>
      <c r="J49" s="118">
        <v>0</v>
      </c>
      <c r="K49" s="118">
        <v>0</v>
      </c>
      <c r="L49" s="118">
        <v>0</v>
      </c>
      <c r="M49" s="118">
        <v>-5.84532422465145e-14</v>
      </c>
    </row>
    <row r="50" s="104" customFormat="1" ht="51" customHeight="1" spans="1:12">
      <c r="A50" s="155" t="s">
        <v>91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60"/>
    </row>
    <row r="51" s="104" customFormat="1" ht="21.75" customHeight="1" spans="1:12">
      <c r="A51" s="156" t="s">
        <v>92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61"/>
    </row>
    <row r="52" s="104" customFormat="1" ht="26.25" customHeight="1" spans="1:13">
      <c r="A52" s="157" t="s">
        <v>93</v>
      </c>
      <c r="B52" s="157"/>
      <c r="C52" s="157"/>
      <c r="D52" s="157"/>
      <c r="E52" s="157" t="s">
        <v>94</v>
      </c>
      <c r="F52" s="157" t="s">
        <v>61</v>
      </c>
      <c r="G52" s="157" t="s">
        <v>62</v>
      </c>
      <c r="H52" s="157" t="s">
        <v>63</v>
      </c>
      <c r="I52" s="157" t="s">
        <v>95</v>
      </c>
      <c r="J52" s="157" t="s">
        <v>65</v>
      </c>
      <c r="K52" s="157" t="s">
        <v>66</v>
      </c>
      <c r="L52" s="157" t="s">
        <v>67</v>
      </c>
      <c r="M52" s="112" t="s">
        <v>68</v>
      </c>
    </row>
    <row r="53" s="104" customFormat="1" ht="18" customHeight="1" spans="1:13">
      <c r="A53" s="113" t="s">
        <v>96</v>
      </c>
      <c r="B53" s="114"/>
      <c r="C53" s="115"/>
      <c r="D53" s="116" t="s">
        <v>97</v>
      </c>
      <c r="E53" s="117">
        <f t="shared" ref="E53:E63" si="7">SUM(F53:M53)</f>
        <v>12928.8952209988</v>
      </c>
      <c r="F53" s="117">
        <v>6120.412325</v>
      </c>
      <c r="G53" s="117">
        <v>2186.010743</v>
      </c>
      <c r="H53" s="117">
        <v>1486.9693759988</v>
      </c>
      <c r="I53" s="117">
        <v>462.168187</v>
      </c>
      <c r="J53" s="117">
        <v>1734.80014</v>
      </c>
      <c r="K53" s="117">
        <v>359.553146</v>
      </c>
      <c r="L53" s="117">
        <v>14.300446</v>
      </c>
      <c r="M53" s="117">
        <v>564.680858</v>
      </c>
    </row>
    <row r="54" s="104" customFormat="1" ht="18" customHeight="1" spans="1:13">
      <c r="A54" s="119"/>
      <c r="B54" s="120"/>
      <c r="C54" s="121"/>
      <c r="D54" s="116" t="s">
        <v>98</v>
      </c>
      <c r="E54" s="118">
        <f t="shared" si="7"/>
        <v>39560</v>
      </c>
      <c r="F54" s="118">
        <v>22274</v>
      </c>
      <c r="G54" s="118">
        <v>5849</v>
      </c>
      <c r="H54" s="118">
        <v>4018</v>
      </c>
      <c r="I54" s="118">
        <v>909</v>
      </c>
      <c r="J54" s="118">
        <v>4405</v>
      </c>
      <c r="K54" s="118">
        <v>942</v>
      </c>
      <c r="L54" s="118">
        <v>177</v>
      </c>
      <c r="M54" s="118">
        <v>986</v>
      </c>
    </row>
    <row r="55" s="104" customFormat="1" ht="18" customHeight="1" spans="1:13">
      <c r="A55" s="119"/>
      <c r="B55" s="120"/>
      <c r="C55" s="121"/>
      <c r="D55" s="116" t="s">
        <v>99</v>
      </c>
      <c r="E55" s="117">
        <v>50.5113445731522</v>
      </c>
      <c r="F55" s="117">
        <v>62.3883588386925</v>
      </c>
      <c r="G55" s="117">
        <v>34.5631793993747</v>
      </c>
      <c r="H55" s="117">
        <v>49.8608200599107</v>
      </c>
      <c r="I55" s="117">
        <v>37.492570218608</v>
      </c>
      <c r="J55" s="117">
        <v>58.2157643114529</v>
      </c>
      <c r="K55" s="117">
        <v>40.5351607690341</v>
      </c>
      <c r="L55" s="117">
        <v>50.6769215602066</v>
      </c>
      <c r="M55" s="117">
        <v>41.7959365718834</v>
      </c>
    </row>
    <row r="56" s="104" customFormat="1" ht="18" customHeight="1" spans="1:13">
      <c r="A56" s="119"/>
      <c r="B56" s="120"/>
      <c r="C56" s="121"/>
      <c r="D56" s="116" t="s">
        <v>100</v>
      </c>
      <c r="E56" s="117">
        <f t="shared" si="7"/>
        <v>18927.146968</v>
      </c>
      <c r="F56" s="117">
        <v>10114.412374</v>
      </c>
      <c r="G56" s="117">
        <v>2816.593397</v>
      </c>
      <c r="H56" s="117">
        <v>1540.340068</v>
      </c>
      <c r="I56" s="117">
        <v>521.054735</v>
      </c>
      <c r="J56" s="117">
        <v>2400.91409</v>
      </c>
      <c r="K56" s="117">
        <v>554.942936</v>
      </c>
      <c r="L56" s="117">
        <v>2.68</v>
      </c>
      <c r="M56" s="117">
        <v>976.209368</v>
      </c>
    </row>
    <row r="57" s="104" customFormat="1" ht="18" customHeight="1" spans="1:13">
      <c r="A57" s="122"/>
      <c r="B57" s="123"/>
      <c r="C57" s="124"/>
      <c r="D57" s="116" t="s">
        <v>101</v>
      </c>
      <c r="E57" s="118">
        <f t="shared" si="7"/>
        <v>6715</v>
      </c>
      <c r="F57" s="118">
        <v>2605</v>
      </c>
      <c r="G57" s="118">
        <v>1034</v>
      </c>
      <c r="H57" s="118">
        <v>1015</v>
      </c>
      <c r="I57" s="118">
        <v>186</v>
      </c>
      <c r="J57" s="118">
        <v>1341</v>
      </c>
      <c r="K57" s="118">
        <v>172</v>
      </c>
      <c r="L57" s="118">
        <v>4</v>
      </c>
      <c r="M57" s="118">
        <v>358</v>
      </c>
    </row>
    <row r="58" s="104" customFormat="1" ht="18" customHeight="1" spans="1:13">
      <c r="A58" s="113" t="s">
        <v>72</v>
      </c>
      <c r="B58" s="114"/>
      <c r="C58" s="115"/>
      <c r="D58" s="116" t="s">
        <v>97</v>
      </c>
      <c r="E58" s="117">
        <f t="shared" si="7"/>
        <v>21.48217</v>
      </c>
      <c r="F58" s="117">
        <v>9.750215</v>
      </c>
      <c r="G58" s="117">
        <v>11.731955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8">
        <v>0</v>
      </c>
    </row>
    <row r="59" s="104" customFormat="1" ht="18" customHeight="1" spans="1:13">
      <c r="A59" s="119"/>
      <c r="B59" s="120"/>
      <c r="C59" s="121"/>
      <c r="D59" s="116" t="s">
        <v>98</v>
      </c>
      <c r="E59" s="118">
        <f t="shared" si="7"/>
        <v>36</v>
      </c>
      <c r="F59" s="118">
        <v>28</v>
      </c>
      <c r="G59" s="118">
        <v>8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</row>
    <row r="60" s="104" customFormat="1" ht="18" customHeight="1" spans="1:13">
      <c r="A60" s="119"/>
      <c r="B60" s="120"/>
      <c r="C60" s="121"/>
      <c r="D60" s="116" t="s">
        <v>100</v>
      </c>
      <c r="E60" s="117">
        <f t="shared" si="7"/>
        <v>1348.044856</v>
      </c>
      <c r="F60" s="117">
        <v>1255.42656</v>
      </c>
      <c r="G60" s="117">
        <v>88.268296</v>
      </c>
      <c r="H60" s="117">
        <v>0</v>
      </c>
      <c r="I60" s="117">
        <v>0.35</v>
      </c>
      <c r="J60" s="117">
        <v>0</v>
      </c>
      <c r="K60" s="117">
        <v>4</v>
      </c>
      <c r="L60" s="117">
        <v>0</v>
      </c>
      <c r="M60" s="118">
        <v>0</v>
      </c>
    </row>
    <row r="61" s="104" customFormat="1" ht="18" customHeight="1" spans="1:13">
      <c r="A61" s="122"/>
      <c r="B61" s="123"/>
      <c r="C61" s="124"/>
      <c r="D61" s="116" t="s">
        <v>101</v>
      </c>
      <c r="E61" s="118">
        <f t="shared" si="7"/>
        <v>32</v>
      </c>
      <c r="F61" s="118">
        <v>5</v>
      </c>
      <c r="G61" s="118">
        <v>25</v>
      </c>
      <c r="H61" s="118">
        <v>0</v>
      </c>
      <c r="I61" s="118">
        <v>1</v>
      </c>
      <c r="J61" s="118">
        <v>0</v>
      </c>
      <c r="K61" s="118">
        <v>1</v>
      </c>
      <c r="L61" s="118">
        <v>0</v>
      </c>
      <c r="M61" s="118">
        <v>0</v>
      </c>
    </row>
    <row r="62" s="104" customFormat="1" ht="18" customHeight="1" spans="1:13">
      <c r="A62" s="158" t="s">
        <v>74</v>
      </c>
      <c r="B62" s="134" t="s">
        <v>75</v>
      </c>
      <c r="C62" s="134" t="s">
        <v>69</v>
      </c>
      <c r="D62" s="116" t="s">
        <v>97</v>
      </c>
      <c r="E62" s="117">
        <f t="shared" si="7"/>
        <v>8891.5884684494</v>
      </c>
      <c r="F62" s="117">
        <v>3601.968282</v>
      </c>
      <c r="G62" s="117">
        <v>1854.816798</v>
      </c>
      <c r="H62" s="117">
        <v>666.7470364494</v>
      </c>
      <c r="I62" s="117">
        <v>432.987175</v>
      </c>
      <c r="J62" s="117">
        <v>1456.718547</v>
      </c>
      <c r="K62" s="117">
        <v>352.86413</v>
      </c>
      <c r="L62" s="117">
        <v>1.346446</v>
      </c>
      <c r="M62" s="117">
        <v>524.140054</v>
      </c>
    </row>
    <row r="63" s="104" customFormat="1" ht="18" customHeight="1" spans="1:13">
      <c r="A63" s="158"/>
      <c r="B63" s="137"/>
      <c r="C63" s="137"/>
      <c r="D63" s="116" t="s">
        <v>98</v>
      </c>
      <c r="E63" s="118">
        <f t="shared" si="7"/>
        <v>17365</v>
      </c>
      <c r="F63" s="118">
        <v>7524</v>
      </c>
      <c r="G63" s="118">
        <v>3339</v>
      </c>
      <c r="H63" s="118">
        <v>1020</v>
      </c>
      <c r="I63" s="118">
        <v>769</v>
      </c>
      <c r="J63" s="118">
        <v>2800</v>
      </c>
      <c r="K63" s="118">
        <v>929</v>
      </c>
      <c r="L63" s="118">
        <v>7</v>
      </c>
      <c r="M63" s="118">
        <v>977</v>
      </c>
    </row>
    <row r="64" s="104" customFormat="1" ht="18" customHeight="1" spans="1:13">
      <c r="A64" s="158"/>
      <c r="B64" s="137"/>
      <c r="C64" s="137"/>
      <c r="D64" s="116" t="s">
        <v>102</v>
      </c>
      <c r="E64" s="117">
        <v>41.5887896212375</v>
      </c>
      <c r="F64" s="117"/>
      <c r="G64" s="117">
        <v>33.4184506005417</v>
      </c>
      <c r="H64" s="117">
        <v>31.1946330324911</v>
      </c>
      <c r="I64" s="117">
        <v>37.0686166067082</v>
      </c>
      <c r="J64" s="117">
        <v>52.3089900207212</v>
      </c>
      <c r="K64" s="117">
        <v>40.875150617769</v>
      </c>
      <c r="L64" s="117">
        <v>13.7820536441764</v>
      </c>
      <c r="M64" s="117">
        <v>39.4837454783624</v>
      </c>
    </row>
    <row r="65" s="104" customFormat="1" ht="18" customHeight="1" spans="1:13">
      <c r="A65" s="158"/>
      <c r="B65" s="137"/>
      <c r="C65" s="137"/>
      <c r="D65" s="116" t="s">
        <v>100</v>
      </c>
      <c r="E65" s="117">
        <f t="shared" ref="E65:E68" si="8">SUM(F65:M65)</f>
        <v>14490.538037</v>
      </c>
      <c r="F65" s="117">
        <v>7298.926162</v>
      </c>
      <c r="G65" s="117">
        <v>1834.700568</v>
      </c>
      <c r="H65" s="117">
        <v>1350.640838</v>
      </c>
      <c r="I65" s="117">
        <v>437.309235</v>
      </c>
      <c r="J65" s="117">
        <v>2095.634214</v>
      </c>
      <c r="K65" s="117">
        <v>547.48937</v>
      </c>
      <c r="L65" s="117">
        <v>2.24</v>
      </c>
      <c r="M65" s="117">
        <v>923.59765</v>
      </c>
    </row>
    <row r="66" s="104" customFormat="1" ht="18" customHeight="1" spans="1:13">
      <c r="A66" s="158"/>
      <c r="B66" s="137"/>
      <c r="C66" s="142"/>
      <c r="D66" s="116" t="s">
        <v>101</v>
      </c>
      <c r="E66" s="118">
        <f t="shared" si="8"/>
        <v>4873</v>
      </c>
      <c r="F66" s="118">
        <v>2289</v>
      </c>
      <c r="G66" s="118">
        <v>531</v>
      </c>
      <c r="H66" s="118">
        <v>473</v>
      </c>
      <c r="I66" s="118">
        <v>144</v>
      </c>
      <c r="J66" s="118">
        <v>937</v>
      </c>
      <c r="K66" s="118">
        <v>164</v>
      </c>
      <c r="L66" s="118">
        <v>3</v>
      </c>
      <c r="M66" s="118">
        <v>332</v>
      </c>
    </row>
    <row r="67" s="104" customFormat="1" ht="18" customHeight="1" spans="1:13">
      <c r="A67" s="158"/>
      <c r="B67" s="137"/>
      <c r="C67" s="134" t="s">
        <v>77</v>
      </c>
      <c r="D67" s="116" t="s">
        <v>97</v>
      </c>
      <c r="E67" s="117">
        <f t="shared" si="8"/>
        <v>1132.922445</v>
      </c>
      <c r="F67" s="117">
        <v>18.970006</v>
      </c>
      <c r="G67" s="117">
        <v>257.82265</v>
      </c>
      <c r="H67" s="117">
        <v>31.758633</v>
      </c>
      <c r="I67" s="117">
        <v>290.423858</v>
      </c>
      <c r="J67" s="117">
        <v>430.023339</v>
      </c>
      <c r="K67" s="117">
        <v>38.064027</v>
      </c>
      <c r="L67" s="118">
        <v>0</v>
      </c>
      <c r="M67" s="117">
        <v>65.859932</v>
      </c>
    </row>
    <row r="68" s="104" customFormat="1" ht="18" customHeight="1" spans="1:13">
      <c r="A68" s="158"/>
      <c r="B68" s="137"/>
      <c r="C68" s="137"/>
      <c r="D68" s="116" t="s">
        <v>98</v>
      </c>
      <c r="E68" s="118">
        <f t="shared" si="8"/>
        <v>1797</v>
      </c>
      <c r="F68" s="118">
        <v>45</v>
      </c>
      <c r="G68" s="118">
        <v>363</v>
      </c>
      <c r="H68" s="118">
        <v>14</v>
      </c>
      <c r="I68" s="118">
        <v>488</v>
      </c>
      <c r="J68" s="118">
        <v>738</v>
      </c>
      <c r="K68" s="118">
        <v>81</v>
      </c>
      <c r="L68" s="118">
        <v>0</v>
      </c>
      <c r="M68" s="118">
        <v>68</v>
      </c>
    </row>
    <row r="69" s="104" customFormat="1" ht="18" customHeight="1" spans="1:13">
      <c r="A69" s="158"/>
      <c r="B69" s="137"/>
      <c r="C69" s="137"/>
      <c r="D69" s="116" t="s">
        <v>102</v>
      </c>
      <c r="E69" s="117">
        <v>190.156421480057</v>
      </c>
      <c r="F69" s="117">
        <v>166.84</v>
      </c>
      <c r="G69" s="117">
        <v>91.832848267208</v>
      </c>
      <c r="H69" s="117">
        <v>120.801967118009</v>
      </c>
      <c r="I69" s="117">
        <v>64.599003166677</v>
      </c>
      <c r="J69" s="117">
        <v>3134.33458226143</v>
      </c>
      <c r="K69" s="117">
        <v>41.291890019936</v>
      </c>
      <c r="L69" s="118">
        <v>0</v>
      </c>
      <c r="M69" s="117">
        <v>-40675.6211592502</v>
      </c>
    </row>
    <row r="70" s="104" customFormat="1" ht="18" customHeight="1" spans="1:13">
      <c r="A70" s="158"/>
      <c r="B70" s="137"/>
      <c r="C70" s="137"/>
      <c r="D70" s="116" t="s">
        <v>100</v>
      </c>
      <c r="E70" s="117">
        <f t="shared" ref="E70:E73" si="9">SUM(F70:M70)</f>
        <v>1774.428575</v>
      </c>
      <c r="F70" s="117">
        <v>330.087227</v>
      </c>
      <c r="G70" s="117">
        <v>205.073463</v>
      </c>
      <c r="H70" s="117">
        <v>31.476067</v>
      </c>
      <c r="I70" s="117">
        <v>288.6453</v>
      </c>
      <c r="J70" s="117">
        <v>840.744077</v>
      </c>
      <c r="K70" s="117">
        <v>65.511441</v>
      </c>
      <c r="L70" s="118">
        <v>0</v>
      </c>
      <c r="M70" s="118">
        <v>12.891</v>
      </c>
    </row>
    <row r="71" s="104" customFormat="1" ht="18" customHeight="1" spans="1:13">
      <c r="A71" s="158"/>
      <c r="B71" s="142"/>
      <c r="C71" s="142"/>
      <c r="D71" s="116" t="s">
        <v>101</v>
      </c>
      <c r="E71" s="118">
        <f t="shared" si="9"/>
        <v>738</v>
      </c>
      <c r="F71" s="118">
        <v>52</v>
      </c>
      <c r="G71" s="118">
        <v>49</v>
      </c>
      <c r="H71" s="118">
        <v>7</v>
      </c>
      <c r="I71" s="118">
        <v>266</v>
      </c>
      <c r="J71" s="118">
        <v>333</v>
      </c>
      <c r="K71" s="118">
        <v>14</v>
      </c>
      <c r="L71" s="118">
        <v>0</v>
      </c>
      <c r="M71" s="118">
        <v>17</v>
      </c>
    </row>
    <row r="72" s="104" customFormat="1" ht="18" customHeight="1" spans="1:13">
      <c r="A72" s="158"/>
      <c r="B72" s="113" t="s">
        <v>103</v>
      </c>
      <c r="C72" s="115"/>
      <c r="D72" s="116" t="s">
        <v>97</v>
      </c>
      <c r="E72" s="117">
        <f t="shared" si="9"/>
        <v>8596.1163834494</v>
      </c>
      <c r="F72" s="117">
        <v>3360.790295</v>
      </c>
      <c r="G72" s="117">
        <v>1816.811711</v>
      </c>
      <c r="H72" s="117">
        <v>650.5576154494</v>
      </c>
      <c r="I72" s="117">
        <v>432.987175</v>
      </c>
      <c r="J72" s="117">
        <v>1456.718547</v>
      </c>
      <c r="K72" s="117">
        <v>352.35954</v>
      </c>
      <c r="L72" s="117">
        <v>1.346446</v>
      </c>
      <c r="M72" s="117">
        <v>524.545054</v>
      </c>
    </row>
    <row r="73" s="104" customFormat="1" ht="18" customHeight="1" spans="1:13">
      <c r="A73" s="158"/>
      <c r="B73" s="119"/>
      <c r="C73" s="121"/>
      <c r="D73" s="116" t="s">
        <v>98</v>
      </c>
      <c r="E73" s="118">
        <f t="shared" si="9"/>
        <v>16739</v>
      </c>
      <c r="F73" s="118">
        <v>7053</v>
      </c>
      <c r="G73" s="118">
        <v>3263</v>
      </c>
      <c r="H73" s="118">
        <v>941</v>
      </c>
      <c r="I73" s="118">
        <v>769</v>
      </c>
      <c r="J73" s="118">
        <v>2800</v>
      </c>
      <c r="K73" s="118">
        <v>928</v>
      </c>
      <c r="L73" s="118">
        <v>7</v>
      </c>
      <c r="M73" s="118">
        <v>978</v>
      </c>
    </row>
    <row r="74" s="104" customFormat="1" ht="18" customHeight="1" spans="1:13">
      <c r="A74" s="158"/>
      <c r="B74" s="119"/>
      <c r="C74" s="121"/>
      <c r="D74" s="116" t="s">
        <v>102</v>
      </c>
      <c r="E74" s="117">
        <v>41.28</v>
      </c>
      <c r="F74" s="117">
        <v>47.17</v>
      </c>
      <c r="G74" s="117">
        <v>33.1614189324136</v>
      </c>
      <c r="H74" s="117">
        <v>31.4705167279548</v>
      </c>
      <c r="I74" s="117">
        <v>37.0722096678607</v>
      </c>
      <c r="J74" s="117">
        <v>52.3098406275474</v>
      </c>
      <c r="K74" s="117">
        <v>40.8327642936335</v>
      </c>
      <c r="L74" s="117">
        <v>13.7820536441764</v>
      </c>
      <c r="M74" s="117">
        <v>39.5163268982599</v>
      </c>
    </row>
    <row r="75" s="104" customFormat="1" ht="18" customHeight="1" spans="1:13">
      <c r="A75" s="158"/>
      <c r="B75" s="119"/>
      <c r="C75" s="121"/>
      <c r="D75" s="116" t="s">
        <v>100</v>
      </c>
      <c r="E75" s="117">
        <f t="shared" ref="E75:E120" si="10">SUM(F75:M75)</f>
        <v>13689.311502</v>
      </c>
      <c r="F75" s="117">
        <v>6683.211027</v>
      </c>
      <c r="G75" s="118">
        <v>1788.482422</v>
      </c>
      <c r="H75" s="117">
        <v>1211.547584</v>
      </c>
      <c r="I75" s="117">
        <v>437.309235</v>
      </c>
      <c r="J75" s="117">
        <v>2095.634214</v>
      </c>
      <c r="K75" s="117">
        <v>547.28937</v>
      </c>
      <c r="L75" s="117">
        <v>2.24</v>
      </c>
      <c r="M75" s="117">
        <v>923.59765</v>
      </c>
    </row>
    <row r="76" s="104" customFormat="1" ht="18" customHeight="1" spans="1:13">
      <c r="A76" s="158"/>
      <c r="B76" s="122"/>
      <c r="C76" s="124"/>
      <c r="D76" s="116" t="s">
        <v>101</v>
      </c>
      <c r="E76" s="118">
        <f t="shared" si="10"/>
        <v>4669</v>
      </c>
      <c r="F76" s="118">
        <v>2147</v>
      </c>
      <c r="G76" s="118">
        <v>513</v>
      </c>
      <c r="H76" s="118">
        <v>430</v>
      </c>
      <c r="I76" s="118">
        <v>144</v>
      </c>
      <c r="J76" s="118">
        <v>937</v>
      </c>
      <c r="K76" s="118">
        <v>163</v>
      </c>
      <c r="L76" s="118">
        <v>3</v>
      </c>
      <c r="M76" s="118">
        <v>332</v>
      </c>
    </row>
    <row r="77" s="104" customFormat="1" ht="18" customHeight="1" spans="1:13">
      <c r="A77" s="158"/>
      <c r="B77" s="113" t="s">
        <v>79</v>
      </c>
      <c r="C77" s="115"/>
      <c r="D77" s="116" t="s">
        <v>97</v>
      </c>
      <c r="E77" s="117">
        <f t="shared" si="10"/>
        <v>210.436786</v>
      </c>
      <c r="F77" s="117">
        <v>157.246307</v>
      </c>
      <c r="G77" s="117">
        <v>38.005087</v>
      </c>
      <c r="H77" s="117">
        <v>14.680802</v>
      </c>
      <c r="I77" s="117">
        <v>0</v>
      </c>
      <c r="J77" s="117">
        <v>0</v>
      </c>
      <c r="K77" s="117">
        <v>0.50459</v>
      </c>
      <c r="L77" s="118">
        <v>0</v>
      </c>
      <c r="M77" s="118">
        <v>0</v>
      </c>
    </row>
    <row r="78" s="104" customFormat="1" ht="18" customHeight="1" spans="1:13">
      <c r="A78" s="158"/>
      <c r="B78" s="119"/>
      <c r="C78" s="121"/>
      <c r="D78" s="116" t="s">
        <v>98</v>
      </c>
      <c r="E78" s="118">
        <f t="shared" si="10"/>
        <v>497</v>
      </c>
      <c r="F78" s="118">
        <v>346</v>
      </c>
      <c r="G78" s="118">
        <v>76</v>
      </c>
      <c r="H78" s="118">
        <v>74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</row>
    <row r="79" s="104" customFormat="1" ht="18" customHeight="1" spans="1:13">
      <c r="A79" s="158"/>
      <c r="B79" s="119"/>
      <c r="C79" s="121"/>
      <c r="D79" s="116" t="s">
        <v>100</v>
      </c>
      <c r="E79" s="117">
        <f t="shared" si="10"/>
        <v>491.654344</v>
      </c>
      <c r="F79" s="117">
        <v>326.634944</v>
      </c>
      <c r="G79" s="117">
        <v>46.218146</v>
      </c>
      <c r="H79" s="117">
        <v>118.601254</v>
      </c>
      <c r="I79" s="117">
        <v>0</v>
      </c>
      <c r="J79" s="118">
        <v>0</v>
      </c>
      <c r="K79" s="117">
        <v>0.2</v>
      </c>
      <c r="L79" s="118">
        <v>0</v>
      </c>
      <c r="M79" s="118">
        <v>0</v>
      </c>
    </row>
    <row r="80" s="104" customFormat="1" ht="18" customHeight="1" spans="1:13">
      <c r="A80" s="158"/>
      <c r="B80" s="122"/>
      <c r="C80" s="124"/>
      <c r="D80" s="116" t="s">
        <v>101</v>
      </c>
      <c r="E80" s="118">
        <f t="shared" si="10"/>
        <v>150</v>
      </c>
      <c r="F80" s="118">
        <v>90</v>
      </c>
      <c r="G80" s="118">
        <v>18</v>
      </c>
      <c r="H80" s="118">
        <v>41</v>
      </c>
      <c r="I80" s="118">
        <v>0</v>
      </c>
      <c r="J80" s="118">
        <v>0</v>
      </c>
      <c r="K80" s="118">
        <v>1</v>
      </c>
      <c r="L80" s="118">
        <v>0</v>
      </c>
      <c r="M80" s="118">
        <v>0</v>
      </c>
    </row>
    <row r="81" s="104" customFormat="1" ht="18" customHeight="1" spans="1:13">
      <c r="A81" s="158"/>
      <c r="B81" s="113" t="s">
        <v>80</v>
      </c>
      <c r="C81" s="115"/>
      <c r="D81" s="116" t="s">
        <v>97</v>
      </c>
      <c r="E81" s="117">
        <f t="shared" si="10"/>
        <v>85.440299</v>
      </c>
      <c r="F81" s="117">
        <v>83.93168</v>
      </c>
      <c r="G81" s="118">
        <v>0</v>
      </c>
      <c r="H81" s="117">
        <v>1.508619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</row>
    <row r="82" s="104" customFormat="1" ht="18" customHeight="1" spans="1:13">
      <c r="A82" s="158"/>
      <c r="B82" s="119"/>
      <c r="C82" s="121"/>
      <c r="D82" s="116" t="s">
        <v>98</v>
      </c>
      <c r="E82" s="118">
        <f t="shared" si="10"/>
        <v>130</v>
      </c>
      <c r="F82" s="118">
        <v>125</v>
      </c>
      <c r="G82" s="118">
        <v>0</v>
      </c>
      <c r="H82" s="118">
        <v>5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</row>
    <row r="83" s="104" customFormat="1" ht="18" customHeight="1" spans="1:13">
      <c r="A83" s="158"/>
      <c r="B83" s="119"/>
      <c r="C83" s="121"/>
      <c r="D83" s="116" t="s">
        <v>100</v>
      </c>
      <c r="E83" s="117">
        <f t="shared" si="10"/>
        <v>309.572191</v>
      </c>
      <c r="F83" s="117">
        <v>289.080191</v>
      </c>
      <c r="G83" s="118">
        <v>0</v>
      </c>
      <c r="H83" s="117">
        <v>20.492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</row>
    <row r="84" s="104" customFormat="1" ht="18" customHeight="1" spans="1:13">
      <c r="A84" s="134"/>
      <c r="B84" s="119"/>
      <c r="C84" s="121"/>
      <c r="D84" s="162" t="s">
        <v>101</v>
      </c>
      <c r="E84" s="118">
        <f t="shared" si="10"/>
        <v>54</v>
      </c>
      <c r="F84" s="118">
        <v>52</v>
      </c>
      <c r="G84" s="118">
        <v>0</v>
      </c>
      <c r="H84" s="118">
        <v>2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</row>
    <row r="85" s="104" customFormat="1" ht="18" customHeight="1" spans="1:13">
      <c r="A85" s="163" t="s">
        <v>104</v>
      </c>
      <c r="B85" s="158" t="s">
        <v>97</v>
      </c>
      <c r="C85" s="158"/>
      <c r="D85" s="158"/>
      <c r="E85" s="117">
        <f t="shared" si="10"/>
        <v>1629.1857762371</v>
      </c>
      <c r="F85" s="117">
        <v>525.48319</v>
      </c>
      <c r="G85" s="118">
        <v>165.70217</v>
      </c>
      <c r="H85" s="117">
        <v>708.8569812371</v>
      </c>
      <c r="I85" s="118">
        <v>0</v>
      </c>
      <c r="J85" s="117">
        <v>211.985935</v>
      </c>
      <c r="K85" s="117">
        <v>4.2035</v>
      </c>
      <c r="L85" s="117">
        <v>12.954</v>
      </c>
      <c r="M85" s="118">
        <v>0</v>
      </c>
    </row>
    <row r="86" s="104" customFormat="1" ht="18" customHeight="1" spans="1:13">
      <c r="A86" s="163"/>
      <c r="B86" s="158" t="s">
        <v>98</v>
      </c>
      <c r="C86" s="158"/>
      <c r="D86" s="158"/>
      <c r="E86" s="118">
        <f t="shared" si="10"/>
        <v>14316</v>
      </c>
      <c r="F86" s="118">
        <v>7805</v>
      </c>
      <c r="G86" s="118">
        <v>2206</v>
      </c>
      <c r="H86" s="118">
        <v>2550</v>
      </c>
      <c r="I86" s="118">
        <v>0</v>
      </c>
      <c r="J86" s="118">
        <v>1577</v>
      </c>
      <c r="K86" s="118">
        <v>8</v>
      </c>
      <c r="L86" s="118">
        <v>170</v>
      </c>
      <c r="M86" s="118">
        <v>0</v>
      </c>
    </row>
    <row r="87" s="104" customFormat="1" ht="18" customHeight="1" spans="1:13">
      <c r="A87" s="163"/>
      <c r="B87" s="158" t="s">
        <v>100</v>
      </c>
      <c r="C87" s="158"/>
      <c r="D87" s="158"/>
      <c r="E87" s="117">
        <f t="shared" si="10"/>
        <v>267.948765</v>
      </c>
      <c r="F87" s="118">
        <v>27.244196</v>
      </c>
      <c r="G87" s="118">
        <v>116.2492</v>
      </c>
      <c r="H87" s="117">
        <v>57.67874</v>
      </c>
      <c r="I87" s="118">
        <v>0</v>
      </c>
      <c r="J87" s="117">
        <v>66.776629</v>
      </c>
      <c r="K87" s="118">
        <v>0</v>
      </c>
      <c r="L87" s="117">
        <v>0</v>
      </c>
      <c r="M87" s="118">
        <v>0</v>
      </c>
    </row>
    <row r="88" s="104" customFormat="1" ht="18" customHeight="1" spans="1:13">
      <c r="A88" s="163"/>
      <c r="B88" s="158" t="s">
        <v>101</v>
      </c>
      <c r="C88" s="158"/>
      <c r="D88" s="158"/>
      <c r="E88" s="118">
        <f t="shared" si="10"/>
        <v>1112</v>
      </c>
      <c r="F88" s="118">
        <v>33</v>
      </c>
      <c r="G88" s="118">
        <v>328</v>
      </c>
      <c r="H88" s="118">
        <v>507</v>
      </c>
      <c r="I88" s="118">
        <v>0</v>
      </c>
      <c r="J88" s="118">
        <v>244</v>
      </c>
      <c r="K88" s="118">
        <v>0</v>
      </c>
      <c r="L88" s="118">
        <v>0</v>
      </c>
      <c r="M88" s="118">
        <v>0</v>
      </c>
    </row>
    <row r="89" s="104" customFormat="1" ht="18" customHeight="1" spans="1:13">
      <c r="A89" s="163"/>
      <c r="B89" s="158" t="s">
        <v>105</v>
      </c>
      <c r="C89" s="158"/>
      <c r="D89" s="116" t="s">
        <v>97</v>
      </c>
      <c r="E89" s="164">
        <f t="shared" si="10"/>
        <v>1627.5489762371</v>
      </c>
      <c r="F89" s="117">
        <v>523.84639</v>
      </c>
      <c r="G89" s="118">
        <v>165.70217</v>
      </c>
      <c r="H89" s="117">
        <v>708.8569812371</v>
      </c>
      <c r="I89" s="118">
        <v>0</v>
      </c>
      <c r="J89" s="118">
        <v>211.985935</v>
      </c>
      <c r="K89" s="118">
        <v>4.2035</v>
      </c>
      <c r="L89" s="117">
        <v>12.954</v>
      </c>
      <c r="M89" s="118">
        <v>0</v>
      </c>
    </row>
    <row r="90" s="104" customFormat="1" ht="18" customHeight="1" spans="1:13">
      <c r="A90" s="163"/>
      <c r="B90" s="158"/>
      <c r="C90" s="158"/>
      <c r="D90" s="116" t="s">
        <v>98</v>
      </c>
      <c r="E90" s="165">
        <f t="shared" si="10"/>
        <v>14291</v>
      </c>
      <c r="F90" s="118">
        <v>7780</v>
      </c>
      <c r="G90" s="118">
        <v>2206</v>
      </c>
      <c r="H90" s="118">
        <v>2550</v>
      </c>
      <c r="I90" s="118">
        <v>0</v>
      </c>
      <c r="J90" s="118">
        <v>1577</v>
      </c>
      <c r="K90" s="118">
        <v>8</v>
      </c>
      <c r="L90" s="118">
        <v>170</v>
      </c>
      <c r="M90" s="118">
        <v>0</v>
      </c>
    </row>
    <row r="91" s="104" customFormat="1" ht="18" customHeight="1" spans="1:13">
      <c r="A91" s="163"/>
      <c r="B91" s="158"/>
      <c r="C91" s="158"/>
      <c r="D91" s="116" t="s">
        <v>100</v>
      </c>
      <c r="E91" s="164">
        <f t="shared" si="10"/>
        <v>258.901265</v>
      </c>
      <c r="F91" s="117">
        <v>5.683696</v>
      </c>
      <c r="G91" s="118">
        <v>116.2492</v>
      </c>
      <c r="H91" s="117">
        <v>57.67874</v>
      </c>
      <c r="I91" s="118">
        <v>0</v>
      </c>
      <c r="J91" s="118">
        <v>66.776629</v>
      </c>
      <c r="K91" s="118">
        <v>0</v>
      </c>
      <c r="L91" s="117">
        <v>12.513</v>
      </c>
      <c r="M91" s="118">
        <v>0</v>
      </c>
    </row>
    <row r="92" s="104" customFormat="1" ht="18" customHeight="1" spans="1:13">
      <c r="A92" s="163"/>
      <c r="B92" s="158"/>
      <c r="C92" s="158"/>
      <c r="D92" s="116" t="s">
        <v>101</v>
      </c>
      <c r="E92" s="165">
        <f t="shared" si="10"/>
        <v>1107</v>
      </c>
      <c r="F92" s="118">
        <v>28</v>
      </c>
      <c r="G92" s="118">
        <v>328</v>
      </c>
      <c r="H92" s="118">
        <v>507</v>
      </c>
      <c r="I92" s="118">
        <v>0</v>
      </c>
      <c r="J92" s="118">
        <v>244</v>
      </c>
      <c r="K92" s="118">
        <v>0</v>
      </c>
      <c r="L92" s="118">
        <v>0</v>
      </c>
      <c r="M92" s="118">
        <v>0</v>
      </c>
    </row>
    <row r="93" s="104" customFormat="1" ht="18" customHeight="1" spans="1:13">
      <c r="A93" s="119" t="s">
        <v>81</v>
      </c>
      <c r="B93" s="120"/>
      <c r="C93" s="121"/>
      <c r="D93" s="166" t="s">
        <v>97</v>
      </c>
      <c r="E93" s="117">
        <f t="shared" si="10"/>
        <v>5.235986</v>
      </c>
      <c r="F93" s="117">
        <v>5.21432</v>
      </c>
      <c r="G93" s="118">
        <v>0</v>
      </c>
      <c r="H93" s="118">
        <v>0</v>
      </c>
      <c r="I93" s="118">
        <v>0</v>
      </c>
      <c r="J93" s="117">
        <v>0.021666</v>
      </c>
      <c r="K93" s="118">
        <v>0</v>
      </c>
      <c r="L93" s="118">
        <v>0</v>
      </c>
      <c r="M93" s="118">
        <v>0</v>
      </c>
    </row>
    <row r="94" s="104" customFormat="1" ht="18" customHeight="1" spans="1:13">
      <c r="A94" s="119"/>
      <c r="B94" s="120"/>
      <c r="C94" s="121"/>
      <c r="D94" s="116" t="s">
        <v>98</v>
      </c>
      <c r="E94" s="118">
        <f t="shared" si="10"/>
        <v>64</v>
      </c>
      <c r="F94" s="118">
        <v>61</v>
      </c>
      <c r="G94" s="118">
        <v>0</v>
      </c>
      <c r="H94" s="118">
        <v>0</v>
      </c>
      <c r="I94" s="118">
        <v>0</v>
      </c>
      <c r="J94" s="118">
        <v>2</v>
      </c>
      <c r="K94" s="118">
        <v>0</v>
      </c>
      <c r="L94" s="118">
        <v>0</v>
      </c>
      <c r="M94" s="118">
        <v>1</v>
      </c>
    </row>
    <row r="95" s="104" customFormat="1" ht="18" customHeight="1" spans="1:13">
      <c r="A95" s="119"/>
      <c r="B95" s="120"/>
      <c r="C95" s="121"/>
      <c r="D95" s="116" t="s">
        <v>100</v>
      </c>
      <c r="E95" s="117">
        <f t="shared" si="10"/>
        <v>16.884172</v>
      </c>
      <c r="F95" s="117">
        <v>0.15</v>
      </c>
      <c r="G95" s="117">
        <v>0</v>
      </c>
      <c r="H95" s="118">
        <v>0</v>
      </c>
      <c r="I95" s="118">
        <v>0.4</v>
      </c>
      <c r="J95" s="117">
        <v>16.234172</v>
      </c>
      <c r="K95" s="118">
        <v>0</v>
      </c>
      <c r="L95" s="118">
        <v>0</v>
      </c>
      <c r="M95" s="118">
        <v>0.1</v>
      </c>
    </row>
    <row r="96" s="104" customFormat="1" ht="18" customHeight="1" spans="1:13">
      <c r="A96" s="122"/>
      <c r="B96" s="123"/>
      <c r="C96" s="124"/>
      <c r="D96" s="116" t="s">
        <v>101</v>
      </c>
      <c r="E96" s="118">
        <f t="shared" si="10"/>
        <v>125</v>
      </c>
      <c r="F96" s="118">
        <v>6</v>
      </c>
      <c r="G96" s="118">
        <v>0</v>
      </c>
      <c r="H96" s="118">
        <v>0</v>
      </c>
      <c r="I96" s="118">
        <v>5</v>
      </c>
      <c r="J96" s="118">
        <v>113</v>
      </c>
      <c r="K96" s="118">
        <v>0</v>
      </c>
      <c r="L96" s="118">
        <v>0</v>
      </c>
      <c r="M96" s="118">
        <v>1</v>
      </c>
    </row>
    <row r="97" s="104" customFormat="1" ht="18" customHeight="1" spans="1:13">
      <c r="A97" s="113" t="s">
        <v>82</v>
      </c>
      <c r="B97" s="114"/>
      <c r="C97" s="115"/>
      <c r="D97" s="116" t="s">
        <v>97</v>
      </c>
      <c r="E97" s="117">
        <f t="shared" si="10"/>
        <v>42.457215</v>
      </c>
      <c r="F97" s="117">
        <v>2.358189</v>
      </c>
      <c r="G97" s="117">
        <v>0</v>
      </c>
      <c r="H97" s="117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40.099026</v>
      </c>
    </row>
    <row r="98" s="104" customFormat="1" ht="18" customHeight="1" spans="1:13">
      <c r="A98" s="119"/>
      <c r="B98" s="120"/>
      <c r="C98" s="121"/>
      <c r="D98" s="116" t="s">
        <v>98</v>
      </c>
      <c r="E98" s="118">
        <f t="shared" si="10"/>
        <v>2</v>
      </c>
      <c r="F98" s="118">
        <v>1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1</v>
      </c>
    </row>
    <row r="99" s="104" customFormat="1" ht="18" customHeight="1" spans="1:13">
      <c r="A99" s="119"/>
      <c r="B99" s="120"/>
      <c r="C99" s="121"/>
      <c r="D99" s="116" t="s">
        <v>100</v>
      </c>
      <c r="E99" s="117">
        <f t="shared" si="10"/>
        <v>10</v>
      </c>
      <c r="F99" s="117">
        <v>0</v>
      </c>
      <c r="G99" s="117">
        <v>0</v>
      </c>
      <c r="H99" s="117">
        <v>10</v>
      </c>
      <c r="I99" s="118">
        <v>0</v>
      </c>
      <c r="J99" s="118">
        <v>0</v>
      </c>
      <c r="K99" s="117">
        <v>0</v>
      </c>
      <c r="L99" s="118">
        <v>0</v>
      </c>
      <c r="M99" s="117">
        <v>0</v>
      </c>
    </row>
    <row r="100" s="104" customFormat="1" ht="18" customHeight="1" spans="1:13">
      <c r="A100" s="122"/>
      <c r="B100" s="123"/>
      <c r="C100" s="124"/>
      <c r="D100" s="116" t="s">
        <v>101</v>
      </c>
      <c r="E100" s="118">
        <f t="shared" si="10"/>
        <v>1</v>
      </c>
      <c r="F100" s="118">
        <v>0</v>
      </c>
      <c r="G100" s="118">
        <v>0</v>
      </c>
      <c r="H100" s="118">
        <v>1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</row>
    <row r="101" s="104" customFormat="1" ht="18" customHeight="1" spans="1:13">
      <c r="A101" s="113" t="s">
        <v>83</v>
      </c>
      <c r="B101" s="114"/>
      <c r="C101" s="115"/>
      <c r="D101" s="116" t="s">
        <v>97</v>
      </c>
      <c r="E101" s="117">
        <f t="shared" si="10"/>
        <v>6.0683</v>
      </c>
      <c r="F101" s="117">
        <v>6.0683</v>
      </c>
      <c r="G101" s="118">
        <v>0</v>
      </c>
      <c r="H101" s="117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</row>
    <row r="102" s="104" customFormat="1" ht="18" customHeight="1" spans="1:13">
      <c r="A102" s="119"/>
      <c r="B102" s="120"/>
      <c r="C102" s="121"/>
      <c r="D102" s="116" t="s">
        <v>98</v>
      </c>
      <c r="E102" s="118">
        <f t="shared" si="10"/>
        <v>12</v>
      </c>
      <c r="F102" s="118">
        <v>12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</row>
    <row r="103" s="104" customFormat="1" ht="18" customHeight="1" spans="1:13">
      <c r="A103" s="119"/>
      <c r="B103" s="120"/>
      <c r="C103" s="121"/>
      <c r="D103" s="116" t="s">
        <v>100</v>
      </c>
      <c r="E103" s="117">
        <f t="shared" si="10"/>
        <v>0.39</v>
      </c>
      <c r="F103" s="117">
        <v>0</v>
      </c>
      <c r="G103" s="118">
        <v>0</v>
      </c>
      <c r="H103" s="118">
        <v>0</v>
      </c>
      <c r="I103" s="117">
        <v>0.39</v>
      </c>
      <c r="J103" s="118">
        <v>0</v>
      </c>
      <c r="K103" s="118">
        <v>0</v>
      </c>
      <c r="L103" s="118">
        <v>0</v>
      </c>
      <c r="M103" s="118">
        <v>0</v>
      </c>
    </row>
    <row r="104" s="104" customFormat="1" ht="18" customHeight="1" spans="1:13">
      <c r="A104" s="122"/>
      <c r="B104" s="123"/>
      <c r="C104" s="124"/>
      <c r="D104" s="116" t="s">
        <v>101</v>
      </c>
      <c r="E104" s="118">
        <f t="shared" si="10"/>
        <v>2</v>
      </c>
      <c r="F104" s="118">
        <v>0</v>
      </c>
      <c r="G104" s="118">
        <v>0</v>
      </c>
      <c r="H104" s="118">
        <v>0</v>
      </c>
      <c r="I104" s="118">
        <v>2</v>
      </c>
      <c r="J104" s="118">
        <v>0</v>
      </c>
      <c r="K104" s="118">
        <v>0</v>
      </c>
      <c r="L104" s="118">
        <v>0</v>
      </c>
      <c r="M104" s="118">
        <v>0</v>
      </c>
    </row>
    <row r="105" s="104" customFormat="1" ht="18" customHeight="1" spans="1:13">
      <c r="A105" s="113" t="s">
        <v>85</v>
      </c>
      <c r="B105" s="114"/>
      <c r="C105" s="115"/>
      <c r="D105" s="116" t="s">
        <v>97</v>
      </c>
      <c r="E105" s="117">
        <f t="shared" si="10"/>
        <v>443.8102186888</v>
      </c>
      <c r="F105" s="117">
        <v>318.742637</v>
      </c>
      <c r="G105" s="117">
        <v>29.649717</v>
      </c>
      <c r="H105" s="117">
        <v>49.6555516888</v>
      </c>
      <c r="I105" s="117">
        <v>0</v>
      </c>
      <c r="J105" s="117">
        <v>45.485313</v>
      </c>
      <c r="K105" s="117">
        <v>0</v>
      </c>
      <c r="L105" s="118">
        <v>0</v>
      </c>
      <c r="M105" s="118">
        <v>0.277</v>
      </c>
    </row>
    <row r="106" s="104" customFormat="1" ht="18" customHeight="1" spans="1:13">
      <c r="A106" s="119"/>
      <c r="B106" s="120"/>
      <c r="C106" s="121"/>
      <c r="D106" s="116" t="s">
        <v>98</v>
      </c>
      <c r="E106" s="118">
        <f t="shared" si="10"/>
        <v>158</v>
      </c>
      <c r="F106" s="118">
        <v>89</v>
      </c>
      <c r="G106" s="118">
        <v>41</v>
      </c>
      <c r="H106" s="118">
        <v>6</v>
      </c>
      <c r="I106" s="118">
        <v>0</v>
      </c>
      <c r="J106" s="118">
        <v>16</v>
      </c>
      <c r="K106" s="118">
        <v>0</v>
      </c>
      <c r="L106" s="118">
        <v>0</v>
      </c>
      <c r="M106" s="118">
        <v>6</v>
      </c>
    </row>
    <row r="107" s="104" customFormat="1" ht="18" customHeight="1" spans="1:13">
      <c r="A107" s="119"/>
      <c r="B107" s="120"/>
      <c r="C107" s="121"/>
      <c r="D107" s="116" t="s">
        <v>100</v>
      </c>
      <c r="E107" s="117">
        <f t="shared" si="10"/>
        <v>1603.681768</v>
      </c>
      <c r="F107" s="117">
        <v>956.096056</v>
      </c>
      <c r="G107" s="117">
        <v>342.28685</v>
      </c>
      <c r="H107" s="117">
        <v>51.866274</v>
      </c>
      <c r="I107" s="117">
        <v>0</v>
      </c>
      <c r="J107" s="117">
        <v>212.854022</v>
      </c>
      <c r="K107" s="117">
        <v>0.968566</v>
      </c>
      <c r="L107" s="118">
        <v>0</v>
      </c>
      <c r="M107" s="118">
        <v>39.61</v>
      </c>
    </row>
    <row r="108" s="104" customFormat="1" ht="18" customHeight="1" spans="1:13">
      <c r="A108" s="122"/>
      <c r="B108" s="123"/>
      <c r="C108" s="124"/>
      <c r="D108" s="116" t="s">
        <v>101</v>
      </c>
      <c r="E108" s="118">
        <f t="shared" si="10"/>
        <v>261</v>
      </c>
      <c r="F108" s="118">
        <v>173</v>
      </c>
      <c r="G108" s="118">
        <v>44</v>
      </c>
      <c r="H108" s="118">
        <v>15</v>
      </c>
      <c r="I108" s="118">
        <v>0</v>
      </c>
      <c r="J108" s="118">
        <v>11</v>
      </c>
      <c r="K108" s="118">
        <v>2</v>
      </c>
      <c r="L108" s="118">
        <v>0</v>
      </c>
      <c r="M108" s="118">
        <v>16</v>
      </c>
    </row>
    <row r="109" s="104" customFormat="1" ht="18" customHeight="1" spans="1:13">
      <c r="A109" s="113" t="s">
        <v>106</v>
      </c>
      <c r="B109" s="114"/>
      <c r="C109" s="115"/>
      <c r="D109" s="116" t="s">
        <v>97</v>
      </c>
      <c r="E109" s="117">
        <f t="shared" si="10"/>
        <v>380.7228023861</v>
      </c>
      <c r="F109" s="117">
        <v>236.583226</v>
      </c>
      <c r="G109" s="117">
        <v>85.972364</v>
      </c>
      <c r="H109" s="117">
        <v>8.5265963861</v>
      </c>
      <c r="I109" s="117">
        <v>29.655795</v>
      </c>
      <c r="J109" s="117">
        <v>19.820043</v>
      </c>
      <c r="K109" s="117">
        <v>0</v>
      </c>
      <c r="L109" s="118">
        <v>0</v>
      </c>
      <c r="M109" s="118">
        <v>0.164778</v>
      </c>
    </row>
    <row r="110" s="104" customFormat="1" ht="18" customHeight="1" spans="1:13">
      <c r="A110" s="119"/>
      <c r="B110" s="120"/>
      <c r="C110" s="121"/>
      <c r="D110" s="116" t="s">
        <v>98</v>
      </c>
      <c r="E110" s="118">
        <f t="shared" si="10"/>
        <v>1605</v>
      </c>
      <c r="F110" s="118">
        <v>1406</v>
      </c>
      <c r="G110" s="118">
        <v>40</v>
      </c>
      <c r="H110" s="118">
        <v>11</v>
      </c>
      <c r="I110" s="118">
        <v>139</v>
      </c>
      <c r="J110" s="118">
        <v>5</v>
      </c>
      <c r="K110" s="118">
        <v>3</v>
      </c>
      <c r="L110" s="118">
        <v>0</v>
      </c>
      <c r="M110" s="118">
        <v>1</v>
      </c>
    </row>
    <row r="111" s="104" customFormat="1" ht="18" customHeight="1" spans="1:13">
      <c r="A111" s="119"/>
      <c r="B111" s="120"/>
      <c r="C111" s="121"/>
      <c r="D111" s="116" t="s">
        <v>100</v>
      </c>
      <c r="E111" s="117">
        <f t="shared" si="10"/>
        <v>1142.172883</v>
      </c>
      <c r="F111" s="117">
        <v>576.5694</v>
      </c>
      <c r="G111" s="117">
        <v>395.48185</v>
      </c>
      <c r="H111" s="117">
        <v>66.510758</v>
      </c>
      <c r="I111" s="117">
        <v>82.2055</v>
      </c>
      <c r="J111" s="117">
        <v>7.563657</v>
      </c>
      <c r="K111" s="117">
        <v>1</v>
      </c>
      <c r="L111" s="118">
        <v>0.44</v>
      </c>
      <c r="M111" s="118">
        <v>12.401718</v>
      </c>
    </row>
    <row r="112" s="104" customFormat="1" ht="18" customHeight="1" spans="1:13">
      <c r="A112" s="122"/>
      <c r="B112" s="123"/>
      <c r="C112" s="124"/>
      <c r="D112" s="116" t="s">
        <v>101</v>
      </c>
      <c r="E112" s="118">
        <f t="shared" si="10"/>
        <v>265</v>
      </c>
      <c r="F112" s="118">
        <v>99</v>
      </c>
      <c r="G112" s="118">
        <v>87</v>
      </c>
      <c r="H112" s="118">
        <v>9</v>
      </c>
      <c r="I112" s="118">
        <v>34</v>
      </c>
      <c r="J112" s="118">
        <v>22</v>
      </c>
      <c r="K112" s="118">
        <v>5</v>
      </c>
      <c r="L112" s="118">
        <v>1</v>
      </c>
      <c r="M112" s="118">
        <v>8</v>
      </c>
    </row>
    <row r="113" s="104" customFormat="1" ht="18" customHeight="1" spans="1:13">
      <c r="A113" s="113" t="s">
        <v>87</v>
      </c>
      <c r="B113" s="114"/>
      <c r="C113" s="115"/>
      <c r="D113" s="116" t="s">
        <v>97</v>
      </c>
      <c r="E113" s="117">
        <f t="shared" si="10"/>
        <v>1508.3442842374</v>
      </c>
      <c r="F113" s="117">
        <v>1414.243966</v>
      </c>
      <c r="G113" s="117">
        <v>38.137739</v>
      </c>
      <c r="H113" s="117">
        <v>53.1832102374</v>
      </c>
      <c r="I113" s="117">
        <v>-0.474783000000002</v>
      </c>
      <c r="J113" s="117">
        <v>0.768636</v>
      </c>
      <c r="K113" s="117">
        <v>2.485516</v>
      </c>
      <c r="L113" s="117">
        <v>0</v>
      </c>
      <c r="M113" s="118">
        <v>0</v>
      </c>
    </row>
    <row r="114" s="104" customFormat="1" ht="18" customHeight="1" spans="1:13">
      <c r="A114" s="119"/>
      <c r="B114" s="120"/>
      <c r="C114" s="121"/>
      <c r="D114" s="116" t="s">
        <v>98</v>
      </c>
      <c r="E114" s="118">
        <f t="shared" si="10"/>
        <v>6002</v>
      </c>
      <c r="F114" s="118">
        <v>5348</v>
      </c>
      <c r="G114" s="118">
        <v>215</v>
      </c>
      <c r="H114" s="118">
        <v>431</v>
      </c>
      <c r="I114" s="118">
        <v>1</v>
      </c>
      <c r="J114" s="118">
        <v>5</v>
      </c>
      <c r="K114" s="118">
        <v>2</v>
      </c>
      <c r="L114" s="118">
        <v>0</v>
      </c>
      <c r="M114" s="118">
        <v>0</v>
      </c>
    </row>
    <row r="115" s="104" customFormat="1" ht="18" customHeight="1" spans="1:13">
      <c r="A115" s="119"/>
      <c r="B115" s="120"/>
      <c r="C115" s="121"/>
      <c r="D115" s="116" t="s">
        <v>100</v>
      </c>
      <c r="E115" s="117">
        <f t="shared" si="10"/>
        <v>46.586487</v>
      </c>
      <c r="F115" s="117">
        <v>0</v>
      </c>
      <c r="G115" s="117">
        <v>39.606633</v>
      </c>
      <c r="H115" s="117">
        <v>3.643458</v>
      </c>
      <c r="I115" s="118">
        <v>0</v>
      </c>
      <c r="J115" s="117">
        <v>1.851396</v>
      </c>
      <c r="K115" s="117">
        <v>1.485</v>
      </c>
      <c r="L115" s="117">
        <v>0</v>
      </c>
      <c r="M115" s="118">
        <v>0</v>
      </c>
    </row>
    <row r="116" s="104" customFormat="1" ht="18" customHeight="1" spans="1:13">
      <c r="A116" s="122"/>
      <c r="B116" s="123"/>
      <c r="C116" s="124"/>
      <c r="D116" s="116" t="s">
        <v>101</v>
      </c>
      <c r="E116" s="118">
        <f t="shared" si="10"/>
        <v>43</v>
      </c>
      <c r="F116" s="118">
        <v>0</v>
      </c>
      <c r="G116" s="118">
        <v>19</v>
      </c>
      <c r="H116" s="118">
        <v>10</v>
      </c>
      <c r="I116" s="118">
        <v>0</v>
      </c>
      <c r="J116" s="118">
        <v>14</v>
      </c>
      <c r="K116" s="118">
        <v>0</v>
      </c>
      <c r="L116" s="118">
        <v>0</v>
      </c>
      <c r="M116" s="118">
        <v>0</v>
      </c>
    </row>
    <row r="117" s="104" customFormat="1" ht="18" customHeight="1" spans="1:13">
      <c r="A117" s="113" t="s">
        <v>107</v>
      </c>
      <c r="B117" s="114"/>
      <c r="C117" s="115"/>
      <c r="D117" s="116" t="s">
        <v>97</v>
      </c>
      <c r="E117" s="117">
        <f t="shared" si="10"/>
        <v>3.47472051132058e-13</v>
      </c>
      <c r="F117" s="117">
        <v>0</v>
      </c>
      <c r="G117" s="118">
        <v>0</v>
      </c>
      <c r="H117" s="117">
        <v>2.55795384873636e-13</v>
      </c>
      <c r="I117" s="117">
        <v>0</v>
      </c>
      <c r="J117" s="118">
        <v>0</v>
      </c>
      <c r="K117" s="118">
        <v>0</v>
      </c>
      <c r="L117" s="118">
        <v>0</v>
      </c>
      <c r="M117" s="118">
        <v>9.16766662584223e-14</v>
      </c>
    </row>
    <row r="118" s="104" customFormat="1" ht="18" customHeight="1" spans="1:13">
      <c r="A118" s="119"/>
      <c r="B118" s="120"/>
      <c r="C118" s="121"/>
      <c r="D118" s="116" t="s">
        <v>98</v>
      </c>
      <c r="E118" s="118">
        <f t="shared" si="10"/>
        <v>0</v>
      </c>
      <c r="F118" s="118">
        <v>0</v>
      </c>
      <c r="G118" s="118">
        <v>0</v>
      </c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</row>
    <row r="119" s="104" customFormat="1" ht="18" customHeight="1" spans="1:13">
      <c r="A119" s="119"/>
      <c r="B119" s="120"/>
      <c r="C119" s="121"/>
      <c r="D119" s="116" t="s">
        <v>100</v>
      </c>
      <c r="E119" s="117">
        <f t="shared" si="10"/>
        <v>0.899999999999025</v>
      </c>
      <c r="F119" s="118">
        <v>-7.95807864051312e-13</v>
      </c>
      <c r="G119" s="118">
        <v>0</v>
      </c>
      <c r="H119" s="118">
        <v>-6.17284001691587e-14</v>
      </c>
      <c r="I119" s="117">
        <v>0.4</v>
      </c>
      <c r="J119" s="118">
        <v>0</v>
      </c>
      <c r="K119" s="118">
        <v>0</v>
      </c>
      <c r="L119" s="118">
        <v>0</v>
      </c>
      <c r="M119" s="117">
        <v>0.499999999999883</v>
      </c>
    </row>
    <row r="120" s="104" customFormat="1" ht="18" customHeight="1" spans="1:13">
      <c r="A120" s="122"/>
      <c r="B120" s="123"/>
      <c r="C120" s="124"/>
      <c r="D120" s="116" t="s">
        <v>101</v>
      </c>
      <c r="E120" s="117">
        <f t="shared" si="10"/>
        <v>1</v>
      </c>
      <c r="F120" s="118">
        <v>0</v>
      </c>
      <c r="G120" s="118">
        <v>0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1</v>
      </c>
    </row>
  </sheetData>
  <mergeCells count="47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K50"/>
    <mergeCell ref="A51:K51"/>
    <mergeCell ref="A52:D52"/>
    <mergeCell ref="B85:D85"/>
    <mergeCell ref="B86:D86"/>
    <mergeCell ref="B87:D87"/>
    <mergeCell ref="B88:D88"/>
    <mergeCell ref="A13:A35"/>
    <mergeCell ref="A62:A84"/>
    <mergeCell ref="A85:A92"/>
    <mergeCell ref="B13:B23"/>
    <mergeCell ref="B62:B71"/>
    <mergeCell ref="C13:C17"/>
    <mergeCell ref="C18:C23"/>
    <mergeCell ref="C62:C66"/>
    <mergeCell ref="C67:C71"/>
    <mergeCell ref="A4:C7"/>
    <mergeCell ref="A8:C12"/>
    <mergeCell ref="B24:C29"/>
    <mergeCell ref="B30:C32"/>
    <mergeCell ref="B33:C35"/>
    <mergeCell ref="A36:C40"/>
    <mergeCell ref="A53:C57"/>
    <mergeCell ref="A58:C61"/>
    <mergeCell ref="B72:C76"/>
    <mergeCell ref="B77:C80"/>
    <mergeCell ref="B81:C84"/>
    <mergeCell ref="B89:C92"/>
    <mergeCell ref="A93:C96"/>
    <mergeCell ref="A97:C100"/>
    <mergeCell ref="A101:C104"/>
    <mergeCell ref="A105:C108"/>
    <mergeCell ref="A109:C112"/>
    <mergeCell ref="A113:C116"/>
    <mergeCell ref="A117:C120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8"/>
  <sheetViews>
    <sheetView workbookViewId="0">
      <pane xSplit="3" ySplit="2" topLeftCell="D15" activePane="bottomRight" state="frozen"/>
      <selection/>
      <selection pane="topRight"/>
      <selection pane="bottomLeft"/>
      <selection pane="bottomRight" activeCell="E29" sqref="E29"/>
    </sheetView>
  </sheetViews>
  <sheetFormatPr defaultColWidth="9" defaultRowHeight="18" customHeight="1"/>
  <cols>
    <col min="1" max="1" width="5.1" style="2" customWidth="1"/>
    <col min="2" max="2" width="8.3" style="29" customWidth="1"/>
    <col min="3" max="3" width="8.2" style="29" customWidth="1"/>
    <col min="4" max="4" width="12.125" style="30" customWidth="1"/>
    <col min="5" max="5" width="11.7" style="31" customWidth="1"/>
    <col min="6" max="6" width="9.4" style="31" customWidth="1"/>
    <col min="7" max="7" width="10.8" style="32" customWidth="1"/>
    <col min="8" max="8" width="11.875" style="33" customWidth="1"/>
    <col min="9" max="9" width="9.5" style="31" customWidth="1"/>
    <col min="10" max="10" width="10.3" style="30" customWidth="1"/>
    <col min="11" max="11" width="10.7" style="34" customWidth="1"/>
    <col min="12" max="12" width="9.8" customWidth="1"/>
    <col min="13" max="13" width="13.25" customWidth="1"/>
    <col min="14" max="14" width="13.125" style="35" customWidth="1"/>
    <col min="15" max="16" width="11.75" customWidth="1"/>
    <col min="17" max="17" width="10.5" style="35" customWidth="1"/>
    <col min="18" max="18" width="9.25" style="34" customWidth="1"/>
    <col min="19" max="19" width="11.75" customWidth="1"/>
    <col min="20" max="20" width="12.75" style="35" customWidth="1"/>
    <col min="21" max="21" width="11.75" style="35" customWidth="1"/>
    <col min="22" max="22" width="11.375" customWidth="1"/>
    <col min="23" max="23" width="11.375" style="35" customWidth="1"/>
    <col min="24" max="24" width="10.5" customWidth="1"/>
    <col min="25" max="25" width="12.25" customWidth="1"/>
    <col min="26" max="26" width="11.625" style="35" customWidth="1"/>
    <col min="28" max="28" width="11.375" customWidth="1"/>
    <col min="29" max="29" width="14.375" style="35" customWidth="1"/>
    <col min="30" max="30" width="10.725" customWidth="1"/>
    <col min="31" max="31" width="13.375" customWidth="1"/>
    <col min="32" max="32" width="13.375" style="35" customWidth="1"/>
    <col min="34" max="34" width="13" customWidth="1"/>
    <col min="35" max="35" width="13.875" style="35" customWidth="1"/>
    <col min="37" max="37" width="13.125" customWidth="1"/>
    <col min="38" max="38" width="15.75" style="35" customWidth="1"/>
  </cols>
  <sheetData>
    <row r="1" ht="33.6" customHeight="1"/>
    <row r="2" s="2" customFormat="1" ht="22.15" customHeight="1" spans="1:39">
      <c r="A2" s="36" t="s">
        <v>60</v>
      </c>
      <c r="B2" s="37"/>
      <c r="C2" s="38"/>
      <c r="D2" s="39">
        <v>43101</v>
      </c>
      <c r="E2" s="40">
        <v>42736</v>
      </c>
      <c r="F2" s="41" t="s">
        <v>108</v>
      </c>
      <c r="G2" s="42" t="s">
        <v>109</v>
      </c>
      <c r="H2" s="41" t="s">
        <v>110</v>
      </c>
      <c r="I2" s="41" t="s">
        <v>108</v>
      </c>
      <c r="J2" s="42" t="s">
        <v>111</v>
      </c>
      <c r="K2" s="41" t="s">
        <v>112</v>
      </c>
      <c r="L2" s="41" t="s">
        <v>108</v>
      </c>
      <c r="M2" s="84" t="s">
        <v>113</v>
      </c>
      <c r="N2" s="85" t="s">
        <v>114</v>
      </c>
      <c r="O2" s="41" t="s">
        <v>108</v>
      </c>
      <c r="P2" s="46" t="s">
        <v>115</v>
      </c>
      <c r="Q2" s="85" t="s">
        <v>116</v>
      </c>
      <c r="R2" s="41" t="s">
        <v>108</v>
      </c>
      <c r="S2" s="84" t="s">
        <v>117</v>
      </c>
      <c r="T2" s="85" t="s">
        <v>118</v>
      </c>
      <c r="U2" s="41" t="s">
        <v>108</v>
      </c>
      <c r="V2" s="84" t="s">
        <v>119</v>
      </c>
      <c r="W2" s="85" t="s">
        <v>120</v>
      </c>
      <c r="X2" s="41" t="s">
        <v>108</v>
      </c>
      <c r="Y2" s="84" t="s">
        <v>121</v>
      </c>
      <c r="Z2" s="85" t="s">
        <v>122</v>
      </c>
      <c r="AA2" s="41" t="s">
        <v>108</v>
      </c>
      <c r="AB2" s="84" t="s">
        <v>123</v>
      </c>
      <c r="AC2" s="85" t="s">
        <v>124</v>
      </c>
      <c r="AD2" s="41" t="s">
        <v>108</v>
      </c>
      <c r="AE2" s="84" t="s">
        <v>125</v>
      </c>
      <c r="AF2" s="85" t="s">
        <v>126</v>
      </c>
      <c r="AG2" s="41" t="s">
        <v>108</v>
      </c>
      <c r="AH2" s="84" t="s">
        <v>127</v>
      </c>
      <c r="AI2" s="85" t="s">
        <v>128</v>
      </c>
      <c r="AJ2" s="41" t="s">
        <v>108</v>
      </c>
      <c r="AK2" s="84" t="s">
        <v>129</v>
      </c>
      <c r="AL2" s="85" t="s">
        <v>130</v>
      </c>
      <c r="AM2" s="41" t="s">
        <v>108</v>
      </c>
    </row>
    <row r="3" ht="22.15" customHeight="1" spans="1:39">
      <c r="A3" s="43" t="s">
        <v>71</v>
      </c>
      <c r="B3" s="44" t="s">
        <v>131</v>
      </c>
      <c r="C3" s="45"/>
      <c r="D3" s="46">
        <v>10676.886264</v>
      </c>
      <c r="E3" s="47">
        <v>10244.507146</v>
      </c>
      <c r="F3" s="47">
        <f>SUM(D3-E3)/E3*100</f>
        <v>4.22059462537271</v>
      </c>
      <c r="G3" s="46">
        <v>17867.032896</v>
      </c>
      <c r="H3" s="47">
        <v>17280.19952</v>
      </c>
      <c r="I3" s="47">
        <f t="shared" ref="I3" si="0">SUM(G3-H3)/H3*100</f>
        <v>3.39598727040623</v>
      </c>
      <c r="J3" s="46">
        <v>25596.022696</v>
      </c>
      <c r="K3" s="47">
        <v>25633.649657</v>
      </c>
      <c r="L3" s="47">
        <f>SUM(J3-K3)/K3*100</f>
        <v>-0.146787373251512</v>
      </c>
      <c r="M3" s="46"/>
      <c r="N3" s="47">
        <v>33001.43677</v>
      </c>
      <c r="O3" s="47">
        <f>SUM(M3-N3)/N3*100</f>
        <v>-100</v>
      </c>
      <c r="P3" s="46"/>
      <c r="Q3" s="47">
        <v>39828.633456</v>
      </c>
      <c r="R3" s="47">
        <f>SUM(P3-Q3)/Q3*100</f>
        <v>-100</v>
      </c>
      <c r="S3" s="91"/>
      <c r="T3" s="47">
        <v>54867.02211</v>
      </c>
      <c r="U3" s="47">
        <f>SUM(S3-T3)/T3*100</f>
        <v>-100</v>
      </c>
      <c r="V3" s="46"/>
      <c r="W3" s="47">
        <v>62769.426137</v>
      </c>
      <c r="X3" s="47">
        <f>SUM(V3-W3)/W3*100</f>
        <v>-100</v>
      </c>
      <c r="Y3" s="46"/>
      <c r="Z3" s="47">
        <v>70597.651256</v>
      </c>
      <c r="AA3" s="47">
        <f>SUM(Y3-Z3)/Z3*100</f>
        <v>-100</v>
      </c>
      <c r="AB3" s="46"/>
      <c r="AC3" s="47">
        <v>79232.678804</v>
      </c>
      <c r="AD3" s="47">
        <f>SUM(AB3-AC3)/AC3*100</f>
        <v>-100</v>
      </c>
      <c r="AE3" s="46"/>
      <c r="AF3" s="47">
        <v>87008.060068</v>
      </c>
      <c r="AG3" s="47">
        <f>SUM(AE3-AF3)/AF3*100</f>
        <v>-100</v>
      </c>
      <c r="AH3" s="46"/>
      <c r="AI3" s="47">
        <v>96609.360355</v>
      </c>
      <c r="AJ3" s="47">
        <f>SUM(AH3-AI3)/AI3*100</f>
        <v>-100</v>
      </c>
      <c r="AK3" s="91"/>
      <c r="AL3" s="47">
        <v>107582.955385</v>
      </c>
      <c r="AM3" s="47">
        <f>SUM(AK3-AL3)/AL3*100</f>
        <v>-100</v>
      </c>
    </row>
    <row r="4" ht="22" customHeight="1" spans="1:39">
      <c r="A4" s="48"/>
      <c r="B4" s="44" t="s">
        <v>132</v>
      </c>
      <c r="C4" s="45"/>
      <c r="D4" s="46">
        <v>69174.963856</v>
      </c>
      <c r="E4" s="47">
        <v>89736.056124</v>
      </c>
      <c r="F4" s="47">
        <f t="shared" ref="F4:F16" si="1">SUM(D4-E4)/E4*100</f>
        <v>-22.9128548279279</v>
      </c>
      <c r="G4" s="46">
        <v>113372.482251</v>
      </c>
      <c r="H4" s="47">
        <v>124087.75</v>
      </c>
      <c r="I4" s="47">
        <f t="shared" ref="I4:I16" si="2">SUM(G4-H4)/H4*100</f>
        <v>-8.63523413793868</v>
      </c>
      <c r="J4" s="46">
        <v>161224.894955</v>
      </c>
      <c r="K4" s="47">
        <v>161450.040746</v>
      </c>
      <c r="L4" s="47">
        <f t="shared" ref="L4:L16" si="3">SUM(J4-K4)/K4*100</f>
        <v>-0.139452297416422</v>
      </c>
      <c r="M4" s="46"/>
      <c r="N4" s="47">
        <v>173342.064407</v>
      </c>
      <c r="O4" s="47">
        <f t="shared" ref="O4:O16" si="4">SUM(M4-N4)/N4*100</f>
        <v>-100</v>
      </c>
      <c r="P4" s="46"/>
      <c r="Q4" s="47">
        <v>186882.216985</v>
      </c>
      <c r="R4" s="92">
        <f t="shared" ref="R4:R16" si="5">SUM(P4-Q4)/Q4*100</f>
        <v>-100</v>
      </c>
      <c r="S4" s="91"/>
      <c r="T4" s="47">
        <v>209518.71802</v>
      </c>
      <c r="U4" s="93">
        <f t="shared" ref="U4:U16" si="6">SUM(S4-T4)/T4*100</f>
        <v>-100</v>
      </c>
      <c r="V4" s="46"/>
      <c r="W4" s="47">
        <v>226868.668027</v>
      </c>
      <c r="X4" s="94">
        <f t="shared" ref="X4:X16" si="7">SUM(V4-W4)/W4*100</f>
        <v>-100</v>
      </c>
      <c r="Y4" s="46"/>
      <c r="Z4" s="47">
        <v>247479.367404</v>
      </c>
      <c r="AA4" s="94">
        <f t="shared" ref="AA4:AA16" si="8">SUM(Y4-Z4)/Z4*100</f>
        <v>-100</v>
      </c>
      <c r="AB4" s="46"/>
      <c r="AC4" s="47">
        <v>274064.164426</v>
      </c>
      <c r="AD4" s="47">
        <f t="shared" ref="AD4:AD16" si="9">SUM(AB4-AC4)/AC4*100</f>
        <v>-100</v>
      </c>
      <c r="AE4" s="46"/>
      <c r="AF4" s="47">
        <v>291470.041768</v>
      </c>
      <c r="AG4" s="47">
        <f t="shared" ref="AG4:AG16" si="10">SUM(AE4-AF4)/AF4*100</f>
        <v>-100</v>
      </c>
      <c r="AH4" s="46"/>
      <c r="AI4" s="47">
        <v>303051.998254</v>
      </c>
      <c r="AJ4" s="47">
        <f t="shared" ref="AJ4:AJ16" si="11">SUM(AH4-AI4)/AI4*100</f>
        <v>-100</v>
      </c>
      <c r="AK4" s="91"/>
      <c r="AL4" s="47">
        <v>316237.262533</v>
      </c>
      <c r="AM4" s="47">
        <f t="shared" ref="AM4:AM16" si="12">SUM(AK4-AL4)/AL4*100</f>
        <v>-100</v>
      </c>
    </row>
    <row r="5" s="25" customFormat="1" ht="22.15" customHeight="1" spans="1:39">
      <c r="A5" s="49"/>
      <c r="B5" s="50" t="s">
        <v>44</v>
      </c>
      <c r="C5" s="51"/>
      <c r="D5" s="52">
        <f>SUM(D3:D4)</f>
        <v>79851.85012</v>
      </c>
      <c r="E5" s="53">
        <v>99980.56327</v>
      </c>
      <c r="F5" s="53">
        <f t="shared" si="1"/>
        <v>-20.1326262742108</v>
      </c>
      <c r="G5" s="52">
        <f>SUM(G3:G4)</f>
        <v>131239.515147</v>
      </c>
      <c r="H5" s="53">
        <v>141367.94952</v>
      </c>
      <c r="I5" s="53">
        <f t="shared" si="2"/>
        <v>-7.16459028187792</v>
      </c>
      <c r="J5" s="52">
        <f>SUM(J3:J4)</f>
        <v>186820.917651</v>
      </c>
      <c r="K5" s="53">
        <v>187083.690403</v>
      </c>
      <c r="L5" s="53">
        <f t="shared" si="3"/>
        <v>-0.140457327645171</v>
      </c>
      <c r="M5" s="52"/>
      <c r="N5" s="53">
        <v>206343.501177</v>
      </c>
      <c r="O5" s="53">
        <f t="shared" si="4"/>
        <v>-100</v>
      </c>
      <c r="P5" s="52"/>
      <c r="Q5" s="53">
        <v>226710.850441</v>
      </c>
      <c r="R5" s="95">
        <f t="shared" si="5"/>
        <v>-100</v>
      </c>
      <c r="S5" s="96"/>
      <c r="T5" s="53">
        <v>264385.74013</v>
      </c>
      <c r="U5" s="95">
        <f t="shared" si="6"/>
        <v>-100</v>
      </c>
      <c r="V5" s="52"/>
      <c r="W5" s="53">
        <v>289638.094164</v>
      </c>
      <c r="X5" s="97">
        <f t="shared" si="7"/>
        <v>-100</v>
      </c>
      <c r="Y5" s="52"/>
      <c r="Z5" s="53">
        <v>318077.01866</v>
      </c>
      <c r="AA5" s="97">
        <f t="shared" si="8"/>
        <v>-100</v>
      </c>
      <c r="AB5" s="52"/>
      <c r="AC5" s="53">
        <v>353296.84323</v>
      </c>
      <c r="AD5" s="53">
        <f t="shared" si="9"/>
        <v>-100</v>
      </c>
      <c r="AE5" s="52"/>
      <c r="AF5" s="53">
        <v>378478.101836</v>
      </c>
      <c r="AG5" s="53">
        <f t="shared" si="10"/>
        <v>-100</v>
      </c>
      <c r="AH5" s="52"/>
      <c r="AI5" s="53">
        <v>399661.358609</v>
      </c>
      <c r="AJ5" s="53">
        <f t="shared" si="11"/>
        <v>-100</v>
      </c>
      <c r="AK5" s="96"/>
      <c r="AL5" s="53">
        <v>423820.217918</v>
      </c>
      <c r="AM5" s="53">
        <f t="shared" si="12"/>
        <v>-100</v>
      </c>
    </row>
    <row r="6" ht="22.15" customHeight="1" spans="1:39">
      <c r="A6" s="43" t="s">
        <v>133</v>
      </c>
      <c r="B6" s="44" t="s">
        <v>131</v>
      </c>
      <c r="C6" s="45"/>
      <c r="D6" s="46">
        <v>4576.2435410008</v>
      </c>
      <c r="E6" s="47">
        <v>4614.2916420003</v>
      </c>
      <c r="F6" s="47">
        <f t="shared" si="1"/>
        <v>-0.82457078900644</v>
      </c>
      <c r="G6" s="46">
        <v>8406.74</v>
      </c>
      <c r="H6" s="47">
        <v>8051.8053779997</v>
      </c>
      <c r="I6" s="47">
        <f t="shared" si="2"/>
        <v>4.4081371237574</v>
      </c>
      <c r="J6" s="46">
        <v>12928.8952209988</v>
      </c>
      <c r="K6" s="47">
        <v>12483.6923139996</v>
      </c>
      <c r="L6" s="47">
        <f t="shared" si="3"/>
        <v>3.56627587256325</v>
      </c>
      <c r="M6" s="46"/>
      <c r="N6" s="47">
        <v>16502.1234499998</v>
      </c>
      <c r="O6" s="47">
        <f t="shared" si="4"/>
        <v>-100</v>
      </c>
      <c r="P6" s="46"/>
      <c r="Q6" s="47">
        <v>19820.8053979979</v>
      </c>
      <c r="R6" s="47">
        <f t="shared" si="5"/>
        <v>-100</v>
      </c>
      <c r="S6" s="91"/>
      <c r="T6" s="47">
        <v>23943.4630199987</v>
      </c>
      <c r="U6" s="47">
        <f t="shared" si="6"/>
        <v>-100</v>
      </c>
      <c r="V6" s="46"/>
      <c r="W6" s="47">
        <v>28040.8185170006</v>
      </c>
      <c r="X6" s="47">
        <f t="shared" si="7"/>
        <v>-100</v>
      </c>
      <c r="Y6" s="46"/>
      <c r="Z6" s="47">
        <v>32644.1621350019</v>
      </c>
      <c r="AA6" s="47">
        <f t="shared" si="8"/>
        <v>-100</v>
      </c>
      <c r="AB6" s="46"/>
      <c r="AC6" s="47">
        <v>37126.5801879984</v>
      </c>
      <c r="AD6" s="47">
        <f t="shared" si="9"/>
        <v>-100</v>
      </c>
      <c r="AE6" s="46"/>
      <c r="AF6" s="47">
        <v>41178.4216729992</v>
      </c>
      <c r="AG6" s="47">
        <f t="shared" si="10"/>
        <v>-100</v>
      </c>
      <c r="AH6" s="46"/>
      <c r="AI6" s="47">
        <v>46686.5138699993</v>
      </c>
      <c r="AJ6" s="47">
        <f t="shared" si="11"/>
        <v>-100</v>
      </c>
      <c r="AK6" s="91"/>
      <c r="AL6" s="47">
        <v>54197.6696960012</v>
      </c>
      <c r="AM6" s="47">
        <f t="shared" si="12"/>
        <v>-100</v>
      </c>
    </row>
    <row r="7" ht="22.15" customHeight="1" spans="1:39">
      <c r="A7" s="48"/>
      <c r="B7" s="44" t="s">
        <v>132</v>
      </c>
      <c r="C7" s="45"/>
      <c r="D7" s="46">
        <v>8706.0642</v>
      </c>
      <c r="E7" s="47">
        <v>12572.803753</v>
      </c>
      <c r="F7" s="47">
        <f t="shared" si="1"/>
        <v>-30.7547912857333</v>
      </c>
      <c r="G7" s="46">
        <v>16455.759613</v>
      </c>
      <c r="H7" s="47">
        <v>24295.45</v>
      </c>
      <c r="I7" s="47">
        <f t="shared" si="2"/>
        <v>-32.2681423352932</v>
      </c>
      <c r="J7" s="46">
        <v>22888.208256</v>
      </c>
      <c r="K7" s="47">
        <v>33782.25672</v>
      </c>
      <c r="L7" s="47">
        <f t="shared" si="3"/>
        <v>-32.247841090943</v>
      </c>
      <c r="M7" s="46"/>
      <c r="N7" s="47">
        <v>38230.450116</v>
      </c>
      <c r="O7" s="47">
        <f t="shared" si="4"/>
        <v>-100</v>
      </c>
      <c r="P7" s="46"/>
      <c r="Q7" s="47">
        <v>41613.071251</v>
      </c>
      <c r="R7" s="92">
        <f t="shared" si="5"/>
        <v>-100</v>
      </c>
      <c r="S7" s="91"/>
      <c r="T7" s="47">
        <v>45827.821398</v>
      </c>
      <c r="U7" s="93">
        <f t="shared" si="6"/>
        <v>-100</v>
      </c>
      <c r="V7" s="46"/>
      <c r="W7" s="47">
        <v>49632.946501</v>
      </c>
      <c r="X7" s="94">
        <f t="shared" si="7"/>
        <v>-100</v>
      </c>
      <c r="Y7" s="46"/>
      <c r="Z7" s="47">
        <v>53698.186964</v>
      </c>
      <c r="AA7" s="94">
        <f t="shared" si="8"/>
        <v>-100</v>
      </c>
      <c r="AB7" s="46"/>
      <c r="AC7" s="47">
        <v>58171.145393</v>
      </c>
      <c r="AD7" s="47">
        <f t="shared" si="9"/>
        <v>-100</v>
      </c>
      <c r="AE7" s="46"/>
      <c r="AF7" s="47">
        <v>62240.203328</v>
      </c>
      <c r="AG7" s="47">
        <f t="shared" si="10"/>
        <v>-100</v>
      </c>
      <c r="AH7" s="46"/>
      <c r="AI7" s="47">
        <v>66670.657189</v>
      </c>
      <c r="AJ7" s="47">
        <f t="shared" si="11"/>
        <v>-100</v>
      </c>
      <c r="AK7" s="91"/>
      <c r="AL7" s="47">
        <v>70821.962941</v>
      </c>
      <c r="AM7" s="47">
        <f t="shared" si="12"/>
        <v>-100</v>
      </c>
    </row>
    <row r="8" s="25" customFormat="1" ht="22.15" customHeight="1" spans="1:39">
      <c r="A8" s="48"/>
      <c r="B8" s="54" t="s">
        <v>44</v>
      </c>
      <c r="C8" s="55"/>
      <c r="D8" s="52">
        <f>SUM(D6:D7)</f>
        <v>13282.3077410008</v>
      </c>
      <c r="E8" s="53">
        <v>17187.0953950003</v>
      </c>
      <c r="F8" s="53">
        <f t="shared" si="1"/>
        <v>-22.7192993595381</v>
      </c>
      <c r="G8" s="52">
        <f>SUM(G6:G7)</f>
        <v>24862.499613</v>
      </c>
      <c r="H8" s="53">
        <v>32347.2553779997</v>
      </c>
      <c r="I8" s="53">
        <f t="shared" si="2"/>
        <v>-23.1387661102472</v>
      </c>
      <c r="J8" s="52">
        <f>SUM(J6:J7)</f>
        <v>35817.1034769988</v>
      </c>
      <c r="K8" s="53">
        <v>46265.9490339996</v>
      </c>
      <c r="L8" s="53">
        <f t="shared" si="3"/>
        <v>-22.5843104381631</v>
      </c>
      <c r="M8" s="52"/>
      <c r="N8" s="53">
        <v>54732.5735659998</v>
      </c>
      <c r="O8" s="53">
        <f t="shared" si="4"/>
        <v>-100</v>
      </c>
      <c r="P8" s="52"/>
      <c r="Q8" s="53">
        <v>61433.8766489979</v>
      </c>
      <c r="R8" s="53">
        <f t="shared" si="5"/>
        <v>-100</v>
      </c>
      <c r="S8" s="96"/>
      <c r="T8" s="53">
        <v>69771.2844179987</v>
      </c>
      <c r="U8" s="53">
        <f t="shared" si="6"/>
        <v>-100</v>
      </c>
      <c r="V8" s="52"/>
      <c r="W8" s="53">
        <v>77673.7650180006</v>
      </c>
      <c r="X8" s="53">
        <f t="shared" si="7"/>
        <v>-100</v>
      </c>
      <c r="Y8" s="52"/>
      <c r="Z8" s="53">
        <v>86342.3490990019</v>
      </c>
      <c r="AA8" s="53">
        <f t="shared" si="8"/>
        <v>-100</v>
      </c>
      <c r="AB8" s="52"/>
      <c r="AC8" s="53">
        <v>95297.7255809984</v>
      </c>
      <c r="AD8" s="53">
        <f t="shared" si="9"/>
        <v>-100</v>
      </c>
      <c r="AE8" s="52"/>
      <c r="AF8" s="53">
        <v>103418.625000999</v>
      </c>
      <c r="AG8" s="53">
        <f t="shared" si="10"/>
        <v>-100</v>
      </c>
      <c r="AH8" s="52"/>
      <c r="AI8" s="53">
        <v>113357.171058999</v>
      </c>
      <c r="AJ8" s="53">
        <f t="shared" si="11"/>
        <v>-100</v>
      </c>
      <c r="AK8" s="96"/>
      <c r="AL8" s="53">
        <v>125019.632637001</v>
      </c>
      <c r="AM8" s="53">
        <f t="shared" si="12"/>
        <v>-100</v>
      </c>
    </row>
    <row r="9" s="26" customFormat="1" ht="22.15" customHeight="1" spans="1:39">
      <c r="A9" s="56" t="s">
        <v>21</v>
      </c>
      <c r="B9" s="57"/>
      <c r="C9" s="58"/>
      <c r="D9" s="59">
        <v>31762.697935</v>
      </c>
      <c r="E9" s="60">
        <v>64642.877308</v>
      </c>
      <c r="F9" s="53">
        <f t="shared" si="1"/>
        <v>-50.8643500139046</v>
      </c>
      <c r="G9" s="59">
        <v>60229.135265</v>
      </c>
      <c r="H9" s="60">
        <v>87467.44</v>
      </c>
      <c r="I9" s="60">
        <f t="shared" si="2"/>
        <v>-31.1410791661446</v>
      </c>
      <c r="J9" s="59">
        <v>86980.743091</v>
      </c>
      <c r="K9" s="60">
        <v>109729.250657</v>
      </c>
      <c r="L9" s="60">
        <f t="shared" si="3"/>
        <v>-20.7314890330465</v>
      </c>
      <c r="M9" s="59"/>
      <c r="N9" s="60">
        <v>114831.926231</v>
      </c>
      <c r="O9" s="60">
        <f t="shared" si="4"/>
        <v>-100</v>
      </c>
      <c r="P9" s="86"/>
      <c r="Q9" s="60">
        <v>120475.278806</v>
      </c>
      <c r="R9" s="60">
        <f t="shared" si="5"/>
        <v>-100</v>
      </c>
      <c r="S9" s="86"/>
      <c r="T9" s="60">
        <v>128933.833397</v>
      </c>
      <c r="U9" s="60">
        <f t="shared" si="6"/>
        <v>-100</v>
      </c>
      <c r="V9" s="59"/>
      <c r="W9" s="60">
        <v>137594.671713</v>
      </c>
      <c r="X9" s="60">
        <f t="shared" si="7"/>
        <v>-100</v>
      </c>
      <c r="Y9" s="59"/>
      <c r="Z9" s="60">
        <v>146942.048437</v>
      </c>
      <c r="AA9" s="60">
        <f t="shared" si="8"/>
        <v>-100</v>
      </c>
      <c r="AB9" s="59"/>
      <c r="AC9" s="60">
        <v>161897.445845</v>
      </c>
      <c r="AD9" s="60">
        <f t="shared" si="9"/>
        <v>-100</v>
      </c>
      <c r="AE9" s="59"/>
      <c r="AF9" s="60">
        <v>170535.388231</v>
      </c>
      <c r="AG9" s="60">
        <f t="shared" si="10"/>
        <v>-100</v>
      </c>
      <c r="AH9" s="59"/>
      <c r="AI9" s="60">
        <v>176558.866451</v>
      </c>
      <c r="AJ9" s="60">
        <f t="shared" si="11"/>
        <v>-100</v>
      </c>
      <c r="AK9" s="86"/>
      <c r="AL9" s="60">
        <v>184072.217955</v>
      </c>
      <c r="AM9" s="60">
        <f t="shared" si="12"/>
        <v>-100</v>
      </c>
    </row>
    <row r="10" ht="22.15" customHeight="1" spans="1:39">
      <c r="A10" s="44" t="s">
        <v>134</v>
      </c>
      <c r="B10" s="61"/>
      <c r="C10" s="45"/>
      <c r="D10" s="46">
        <v>12646</v>
      </c>
      <c r="E10" s="62">
        <v>12552</v>
      </c>
      <c r="F10" s="47">
        <f t="shared" si="1"/>
        <v>0.748884639898024</v>
      </c>
      <c r="G10" s="46">
        <v>11783</v>
      </c>
      <c r="H10" s="47">
        <v>11785</v>
      </c>
      <c r="I10" s="47">
        <f t="shared" si="2"/>
        <v>-0.0169707254985151</v>
      </c>
      <c r="J10" s="87">
        <v>11678</v>
      </c>
      <c r="K10" s="47">
        <v>12282</v>
      </c>
      <c r="L10" s="47">
        <f t="shared" si="3"/>
        <v>-4.91776583618303</v>
      </c>
      <c r="M10" s="87"/>
      <c r="N10" s="6">
        <v>12334</v>
      </c>
      <c r="O10" s="47">
        <f t="shared" si="4"/>
        <v>-100</v>
      </c>
      <c r="P10" s="87"/>
      <c r="Q10" s="6">
        <v>12327</v>
      </c>
      <c r="R10" s="47">
        <f t="shared" si="5"/>
        <v>-100</v>
      </c>
      <c r="S10" s="91"/>
      <c r="T10" s="6">
        <v>12892</v>
      </c>
      <c r="U10" s="47">
        <f t="shared" si="6"/>
        <v>-100</v>
      </c>
      <c r="V10" s="87"/>
      <c r="W10" s="6">
        <v>12258</v>
      </c>
      <c r="X10" s="94">
        <f t="shared" si="7"/>
        <v>-100</v>
      </c>
      <c r="Y10" s="87"/>
      <c r="Z10" s="6">
        <v>12419</v>
      </c>
      <c r="AA10" s="94">
        <f t="shared" si="8"/>
        <v>-100</v>
      </c>
      <c r="AB10" s="101"/>
      <c r="AC10" s="6">
        <v>12593</v>
      </c>
      <c r="AD10" s="47">
        <f t="shared" si="9"/>
        <v>-100</v>
      </c>
      <c r="AE10" s="87"/>
      <c r="AF10" s="6">
        <v>12399</v>
      </c>
      <c r="AG10" s="47">
        <f t="shared" si="10"/>
        <v>-100</v>
      </c>
      <c r="AH10" s="87"/>
      <c r="AI10" s="6">
        <v>12805</v>
      </c>
      <c r="AJ10" s="47">
        <f t="shared" si="11"/>
        <v>-100</v>
      </c>
      <c r="AK10" s="91"/>
      <c r="AL10" s="6">
        <v>13270</v>
      </c>
      <c r="AM10" s="47">
        <f t="shared" si="12"/>
        <v>-100</v>
      </c>
    </row>
    <row r="11" ht="22.15" customHeight="1" spans="1:39">
      <c r="A11" s="44" t="s">
        <v>135</v>
      </c>
      <c r="B11" s="61"/>
      <c r="C11" s="45"/>
      <c r="D11" s="46">
        <v>43856.435552</v>
      </c>
      <c r="E11" s="47">
        <v>43064.18562</v>
      </c>
      <c r="F11" s="47">
        <f t="shared" si="1"/>
        <v>1.83969560922584</v>
      </c>
      <c r="G11" s="46">
        <v>60842.101472</v>
      </c>
      <c r="H11" s="47">
        <v>58560.54</v>
      </c>
      <c r="I11" s="47">
        <f t="shared" si="2"/>
        <v>3.89607314413426</v>
      </c>
      <c r="J11" s="46">
        <v>90469.864391</v>
      </c>
      <c r="K11" s="47">
        <v>81467.213997</v>
      </c>
      <c r="L11" s="47">
        <f t="shared" si="3"/>
        <v>11.0506422796434</v>
      </c>
      <c r="M11" s="46"/>
      <c r="N11" s="47">
        <v>89393.904867</v>
      </c>
      <c r="O11" s="47">
        <f t="shared" si="4"/>
        <v>-100</v>
      </c>
      <c r="P11" s="46"/>
      <c r="Q11" s="47">
        <v>99749.697457</v>
      </c>
      <c r="R11" s="47">
        <f t="shared" si="5"/>
        <v>-100</v>
      </c>
      <c r="S11" s="91"/>
      <c r="T11" s="47">
        <v>117415.763909</v>
      </c>
      <c r="U11" s="47">
        <f t="shared" si="6"/>
        <v>-100</v>
      </c>
      <c r="V11" s="46"/>
      <c r="W11" s="47">
        <v>126576.362678</v>
      </c>
      <c r="X11" s="47">
        <f t="shared" si="7"/>
        <v>-100</v>
      </c>
      <c r="Y11" s="46"/>
      <c r="Z11" s="47">
        <v>141075.36299</v>
      </c>
      <c r="AA11" s="47">
        <f t="shared" si="8"/>
        <v>-100</v>
      </c>
      <c r="AB11" s="46"/>
      <c r="AC11" s="47">
        <v>159621.544964</v>
      </c>
      <c r="AD11" s="47">
        <f t="shared" si="9"/>
        <v>-100</v>
      </c>
      <c r="AE11" s="46"/>
      <c r="AF11" s="47">
        <v>168816.360577</v>
      </c>
      <c r="AG11" s="47">
        <f t="shared" si="10"/>
        <v>-100</v>
      </c>
      <c r="AH11" s="46"/>
      <c r="AI11" s="47">
        <v>174612.260558</v>
      </c>
      <c r="AJ11" s="47">
        <f t="shared" si="11"/>
        <v>-100</v>
      </c>
      <c r="AK11" s="91"/>
      <c r="AL11" s="47">
        <v>181461.754409</v>
      </c>
      <c r="AM11" s="47">
        <f t="shared" si="12"/>
        <v>-100</v>
      </c>
    </row>
    <row r="12" ht="22.15" customHeight="1" spans="1:39">
      <c r="A12" s="44" t="s">
        <v>136</v>
      </c>
      <c r="B12" s="61"/>
      <c r="C12" s="45"/>
      <c r="D12" s="46">
        <v>139.047828</v>
      </c>
      <c r="E12" s="47">
        <v>204.276979</v>
      </c>
      <c r="F12" s="47">
        <f t="shared" si="1"/>
        <v>-31.9317190411358</v>
      </c>
      <c r="G12" s="46">
        <v>286.465739</v>
      </c>
      <c r="H12" s="47">
        <v>656.44</v>
      </c>
      <c r="I12" s="47">
        <f t="shared" si="2"/>
        <v>-56.3607124794345</v>
      </c>
      <c r="J12" s="46">
        <v>463.143166</v>
      </c>
      <c r="K12" s="47">
        <v>984.031521</v>
      </c>
      <c r="L12" s="47">
        <f t="shared" si="3"/>
        <v>-52.9341127681214</v>
      </c>
      <c r="M12" s="46"/>
      <c r="N12" s="47">
        <v>1117.560774</v>
      </c>
      <c r="O12" s="47">
        <f t="shared" si="4"/>
        <v>-100</v>
      </c>
      <c r="P12" s="46"/>
      <c r="Q12" s="47">
        <v>1228.42399</v>
      </c>
      <c r="R12" s="47">
        <f t="shared" si="5"/>
        <v>-100</v>
      </c>
      <c r="S12" s="91"/>
      <c r="T12" s="47">
        <v>1490.122763</v>
      </c>
      <c r="U12" s="47">
        <f t="shared" si="6"/>
        <v>-100</v>
      </c>
      <c r="V12" s="46"/>
      <c r="W12" s="47">
        <v>5088.470726</v>
      </c>
      <c r="X12" s="47">
        <f t="shared" si="7"/>
        <v>-100</v>
      </c>
      <c r="Y12" s="46"/>
      <c r="Z12" s="47">
        <v>5168.82845</v>
      </c>
      <c r="AA12" s="47">
        <f t="shared" si="8"/>
        <v>-100</v>
      </c>
      <c r="AB12" s="46"/>
      <c r="AC12" s="47">
        <v>5421.540703</v>
      </c>
      <c r="AD12" s="47">
        <f t="shared" si="9"/>
        <v>-100</v>
      </c>
      <c r="AE12" s="46"/>
      <c r="AF12" s="47">
        <v>5597.098577</v>
      </c>
      <c r="AG12" s="47">
        <f t="shared" si="10"/>
        <v>-100</v>
      </c>
      <c r="AH12" s="46"/>
      <c r="AI12" s="47">
        <v>5694.487254</v>
      </c>
      <c r="AJ12" s="47">
        <f t="shared" si="11"/>
        <v>-100</v>
      </c>
      <c r="AK12" s="91"/>
      <c r="AL12" s="47">
        <v>5385.489628</v>
      </c>
      <c r="AM12" s="47">
        <f t="shared" si="12"/>
        <v>-100</v>
      </c>
    </row>
    <row r="13" ht="22.15" customHeight="1" spans="1:39">
      <c r="A13" s="44" t="s">
        <v>137</v>
      </c>
      <c r="B13" s="61"/>
      <c r="C13" s="45"/>
      <c r="D13" s="46">
        <v>24825.040601</v>
      </c>
      <c r="E13" s="47">
        <v>46138.628032</v>
      </c>
      <c r="F13" s="47">
        <f t="shared" si="1"/>
        <v>-46.1946710166971</v>
      </c>
      <c r="G13" s="46">
        <v>51526.618367</v>
      </c>
      <c r="H13" s="47">
        <v>64272.86</v>
      </c>
      <c r="I13" s="47">
        <f t="shared" si="2"/>
        <v>-19.8314523937475</v>
      </c>
      <c r="J13" s="46">
        <v>69128.674676</v>
      </c>
      <c r="K13" s="47">
        <v>78032.19221</v>
      </c>
      <c r="L13" s="47">
        <f t="shared" si="3"/>
        <v>-11.4100569032315</v>
      </c>
      <c r="M13" s="46"/>
      <c r="N13" s="47">
        <v>81643.517326</v>
      </c>
      <c r="O13" s="47">
        <f t="shared" si="4"/>
        <v>-100</v>
      </c>
      <c r="P13" s="46"/>
      <c r="Q13" s="47">
        <v>84493.076162</v>
      </c>
      <c r="R13" s="47">
        <f t="shared" si="5"/>
        <v>-100</v>
      </c>
      <c r="S13" s="91"/>
      <c r="T13" s="47">
        <v>88934.232165</v>
      </c>
      <c r="U13" s="47">
        <f t="shared" si="6"/>
        <v>-100</v>
      </c>
      <c r="V13" s="46"/>
      <c r="W13" s="47">
        <v>93291.594417</v>
      </c>
      <c r="X13" s="47">
        <f t="shared" si="7"/>
        <v>-100</v>
      </c>
      <c r="Y13" s="46"/>
      <c r="Z13" s="47">
        <v>99081.719148</v>
      </c>
      <c r="AA13" s="47">
        <f t="shared" si="8"/>
        <v>-100</v>
      </c>
      <c r="AB13" s="46"/>
      <c r="AC13" s="47">
        <v>106312.00687</v>
      </c>
      <c r="AD13" s="47">
        <f t="shared" si="9"/>
        <v>-100</v>
      </c>
      <c r="AE13" s="46"/>
      <c r="AF13" s="47">
        <v>113950.878087</v>
      </c>
      <c r="AG13" s="47">
        <f t="shared" si="10"/>
        <v>-100</v>
      </c>
      <c r="AH13" s="46"/>
      <c r="AI13" s="47">
        <v>119357.99386</v>
      </c>
      <c r="AJ13" s="47">
        <f t="shared" si="11"/>
        <v>-100</v>
      </c>
      <c r="AK13" s="91"/>
      <c r="AL13" s="47">
        <v>125702.232177</v>
      </c>
      <c r="AM13" s="47">
        <f t="shared" si="12"/>
        <v>-100</v>
      </c>
    </row>
    <row r="14" customFormat="1" ht="22.15" customHeight="1" spans="1:39">
      <c r="A14" s="44" t="s">
        <v>46</v>
      </c>
      <c r="B14" s="61"/>
      <c r="C14" s="45"/>
      <c r="D14" s="46">
        <v>119.213403</v>
      </c>
      <c r="E14" s="47">
        <v>129.9</v>
      </c>
      <c r="F14" s="47">
        <f t="shared" si="1"/>
        <v>-8.22678752886837</v>
      </c>
      <c r="G14" s="46">
        <v>237.588542</v>
      </c>
      <c r="H14" s="47">
        <v>249.710455</v>
      </c>
      <c r="I14" s="47">
        <f t="shared" si="2"/>
        <v>-4.85438745446201</v>
      </c>
      <c r="J14" s="46">
        <v>358.11883</v>
      </c>
      <c r="K14" s="47">
        <v>374.249417</v>
      </c>
      <c r="L14" s="47">
        <f t="shared" si="3"/>
        <v>-4.31011680106373</v>
      </c>
      <c r="M14" s="46"/>
      <c r="N14" s="47">
        <v>495.787667</v>
      </c>
      <c r="O14" s="47">
        <f t="shared" si="4"/>
        <v>-100</v>
      </c>
      <c r="P14" s="46"/>
      <c r="Q14" s="47">
        <v>619.95173</v>
      </c>
      <c r="R14" s="47">
        <f t="shared" si="5"/>
        <v>-100</v>
      </c>
      <c r="S14" s="91"/>
      <c r="T14" s="47">
        <v>748.40947</v>
      </c>
      <c r="U14" s="47">
        <f t="shared" si="6"/>
        <v>-100</v>
      </c>
      <c r="V14" s="46"/>
      <c r="W14" s="47">
        <v>872.559112</v>
      </c>
      <c r="X14" s="47">
        <f t="shared" si="7"/>
        <v>-100</v>
      </c>
      <c r="Y14" s="46"/>
      <c r="Z14" s="47">
        <v>1003.243082</v>
      </c>
      <c r="AA14" s="47">
        <f t="shared" si="8"/>
        <v>-100</v>
      </c>
      <c r="AB14" s="46"/>
      <c r="AC14" s="47">
        <v>1136.001591</v>
      </c>
      <c r="AD14" s="47">
        <f t="shared" si="9"/>
        <v>-100</v>
      </c>
      <c r="AE14" s="46"/>
      <c r="AF14" s="47">
        <v>1246.461699</v>
      </c>
      <c r="AG14" s="47">
        <f t="shared" si="10"/>
        <v>-100</v>
      </c>
      <c r="AH14" s="46"/>
      <c r="AI14" s="47">
        <v>1357.109158</v>
      </c>
      <c r="AJ14" s="47">
        <f t="shared" si="11"/>
        <v>-100</v>
      </c>
      <c r="AK14" s="91"/>
      <c r="AL14" s="47">
        <v>1466.152469</v>
      </c>
      <c r="AM14" s="47">
        <f t="shared" si="12"/>
        <v>-100</v>
      </c>
    </row>
    <row r="15" customFormat="1" ht="22.15" customHeight="1" spans="1:39">
      <c r="A15" s="44" t="s">
        <v>47</v>
      </c>
      <c r="B15" s="61"/>
      <c r="C15" s="45"/>
      <c r="D15" s="46">
        <v>167.459111000001</v>
      </c>
      <c r="E15" s="47">
        <v>194.76</v>
      </c>
      <c r="F15" s="47">
        <f t="shared" si="1"/>
        <v>-14.0177084616959</v>
      </c>
      <c r="G15" s="46">
        <v>333.225081999998</v>
      </c>
      <c r="H15" s="47">
        <v>337.832484999998</v>
      </c>
      <c r="I15" s="47">
        <f t="shared" si="2"/>
        <v>-1.36381289679706</v>
      </c>
      <c r="J15" s="46">
        <v>596.955985999998</v>
      </c>
      <c r="K15" s="47">
        <v>561.516068000004</v>
      </c>
      <c r="L15" s="47">
        <f t="shared" si="3"/>
        <v>6.31146996847715</v>
      </c>
      <c r="M15" s="46"/>
      <c r="N15" s="47">
        <v>659.672981999999</v>
      </c>
      <c r="O15" s="47">
        <f t="shared" si="4"/>
        <v>-100</v>
      </c>
      <c r="P15" s="46"/>
      <c r="Q15" s="47">
        <v>758.808329999994</v>
      </c>
      <c r="R15" s="47">
        <f t="shared" si="5"/>
        <v>-100</v>
      </c>
      <c r="S15" s="91"/>
      <c r="T15" s="47">
        <v>897.128038999992</v>
      </c>
      <c r="U15" s="47">
        <f t="shared" si="6"/>
        <v>-100</v>
      </c>
      <c r="V15" s="46"/>
      <c r="W15" s="47">
        <v>1004.26922699999</v>
      </c>
      <c r="X15" s="47">
        <f t="shared" si="7"/>
        <v>-100</v>
      </c>
      <c r="Y15" s="46"/>
      <c r="Z15" s="47">
        <v>1112.254603</v>
      </c>
      <c r="AA15" s="47">
        <f t="shared" si="8"/>
        <v>-100</v>
      </c>
      <c r="AB15" s="46"/>
      <c r="AC15" s="47">
        <v>1531.11766799999</v>
      </c>
      <c r="AD15" s="47">
        <f t="shared" si="9"/>
        <v>-100</v>
      </c>
      <c r="AE15" s="46"/>
      <c r="AF15" s="47">
        <v>1733.208492</v>
      </c>
      <c r="AG15" s="47">
        <f t="shared" si="10"/>
        <v>-100</v>
      </c>
      <c r="AH15" s="46"/>
      <c r="AI15" s="47">
        <v>1861.41014499999</v>
      </c>
      <c r="AJ15" s="47">
        <f t="shared" si="11"/>
        <v>-100</v>
      </c>
      <c r="AK15" s="91"/>
      <c r="AL15" s="47">
        <v>2009.31696000001</v>
      </c>
      <c r="AM15" s="47">
        <f t="shared" si="12"/>
        <v>-100</v>
      </c>
    </row>
    <row r="16" customFormat="1" ht="22.15" customHeight="1" spans="1:39">
      <c r="A16" s="44" t="s">
        <v>48</v>
      </c>
      <c r="B16" s="61"/>
      <c r="C16" s="45"/>
      <c r="D16" s="46">
        <v>67.767361</v>
      </c>
      <c r="E16" s="47">
        <v>4.3</v>
      </c>
      <c r="F16" s="47">
        <f t="shared" si="1"/>
        <v>1475.98513953488</v>
      </c>
      <c r="G16" s="46">
        <v>146.483049</v>
      </c>
      <c r="H16" s="47">
        <v>10.365495</v>
      </c>
      <c r="I16" s="47">
        <f t="shared" si="2"/>
        <v>1313.17948636317</v>
      </c>
      <c r="J16" s="46">
        <v>208.137906</v>
      </c>
      <c r="K16" s="47">
        <v>30.837533</v>
      </c>
      <c r="L16" s="47">
        <f t="shared" si="3"/>
        <v>574.94992546907</v>
      </c>
      <c r="M16" s="88"/>
      <c r="N16" s="47">
        <v>31.620791</v>
      </c>
      <c r="O16" s="47">
        <f t="shared" si="4"/>
        <v>-100</v>
      </c>
      <c r="P16" s="46"/>
      <c r="Q16" s="47">
        <v>32.259316</v>
      </c>
      <c r="R16" s="47">
        <f t="shared" si="5"/>
        <v>-100</v>
      </c>
      <c r="S16" s="91"/>
      <c r="T16" s="47">
        <v>33.061674</v>
      </c>
      <c r="U16" s="47">
        <f t="shared" si="6"/>
        <v>-100</v>
      </c>
      <c r="V16" s="46"/>
      <c r="W16" s="47">
        <v>35.411867</v>
      </c>
      <c r="X16" s="47">
        <f t="shared" si="7"/>
        <v>-100</v>
      </c>
      <c r="Y16" s="46"/>
      <c r="Z16" s="47">
        <v>37.959131</v>
      </c>
      <c r="AA16" s="47">
        <f t="shared" si="8"/>
        <v>-100</v>
      </c>
      <c r="AB16" s="46"/>
      <c r="AC16" s="47">
        <v>41.95263</v>
      </c>
      <c r="AD16" s="47">
        <f t="shared" si="9"/>
        <v>-100</v>
      </c>
      <c r="AE16" s="46"/>
      <c r="AF16" s="47">
        <v>126.034336</v>
      </c>
      <c r="AG16" s="47">
        <f t="shared" si="10"/>
        <v>-100</v>
      </c>
      <c r="AH16" s="46"/>
      <c r="AI16" s="47">
        <v>168.737279</v>
      </c>
      <c r="AJ16" s="47">
        <f t="shared" si="11"/>
        <v>-100</v>
      </c>
      <c r="AK16" s="91"/>
      <c r="AL16" s="47">
        <v>212.31689</v>
      </c>
      <c r="AM16" s="47">
        <f t="shared" si="12"/>
        <v>-100</v>
      </c>
    </row>
    <row r="17" s="27" customFormat="1" ht="22.15" customHeight="1" spans="1:39">
      <c r="A17" s="63" t="s">
        <v>138</v>
      </c>
      <c r="B17" s="64"/>
      <c r="C17" s="65"/>
      <c r="D17" s="66">
        <v>4710.200959</v>
      </c>
      <c r="E17" s="67">
        <v>7764.023653</v>
      </c>
      <c r="F17" s="67">
        <f t="shared" ref="F17:F25" si="13">SUM(D17-E17)/E17*100</f>
        <v>-39.3329906049425</v>
      </c>
      <c r="G17" s="66">
        <v>10205.990545</v>
      </c>
      <c r="H17" s="67">
        <v>17191.746569</v>
      </c>
      <c r="I17" s="67">
        <f t="shared" ref="I17:I25" si="14">SUM(G17-H17)/H17*100</f>
        <v>-40.6343590278177</v>
      </c>
      <c r="J17" s="66">
        <v>13025.695499</v>
      </c>
      <c r="K17" s="67">
        <v>23377.036824</v>
      </c>
      <c r="L17" s="67">
        <f t="shared" ref="L17:L25" si="15">SUM(J17-K17)/K17*100</f>
        <v>-44.2799547390575</v>
      </c>
      <c r="M17" s="89"/>
      <c r="N17" s="67">
        <v>26164.655417</v>
      </c>
      <c r="O17" s="67">
        <f t="shared" ref="O17:O25" si="16">SUM(M17-N17)/N17*100</f>
        <v>-100</v>
      </c>
      <c r="P17" s="67"/>
      <c r="Q17" s="67">
        <v>28314.542882</v>
      </c>
      <c r="R17" s="67">
        <f t="shared" ref="R17:R25" si="17">SUM(P17-Q17)/Q17*100</f>
        <v>-100</v>
      </c>
      <c r="S17" s="98"/>
      <c r="T17" s="67">
        <v>30405.62692</v>
      </c>
      <c r="U17" s="67">
        <f t="shared" ref="U17:U25" si="18">SUM(S17-T17)/T17*100</f>
        <v>-100</v>
      </c>
      <c r="V17" s="67"/>
      <c r="W17" s="67">
        <v>32364.263066</v>
      </c>
      <c r="X17" s="67">
        <f t="shared" ref="X17:X25" si="19">SUM(V17-W17)/W17*100</f>
        <v>-100</v>
      </c>
      <c r="Y17" s="67"/>
      <c r="Z17" s="67">
        <v>34591.519025</v>
      </c>
      <c r="AA17" s="67">
        <f t="shared" ref="AA17:AA25" si="20">SUM(Y17-Z17)/Z17*100</f>
        <v>-100</v>
      </c>
      <c r="AB17" s="67"/>
      <c r="AC17" s="67">
        <v>37085.115407</v>
      </c>
      <c r="AD17" s="67">
        <f t="shared" ref="AD17:AD25" si="21">SUM(AB17-AC17)/AC17*100</f>
        <v>-100</v>
      </c>
      <c r="AE17" s="67"/>
      <c r="AF17" s="67">
        <v>39445.556811</v>
      </c>
      <c r="AG17" s="67">
        <f t="shared" ref="AG17:AG25" si="22">SUM(AE17-AF17)/AF17*100</f>
        <v>-100</v>
      </c>
      <c r="AH17" s="67"/>
      <c r="AI17" s="67">
        <v>41434.809691</v>
      </c>
      <c r="AJ17" s="67">
        <f t="shared" ref="AJ17:AJ25" si="23">SUM(AH17-AI17)/AI17*100</f>
        <v>-100</v>
      </c>
      <c r="AK17" s="102"/>
      <c r="AL17" s="67">
        <v>43305.70841</v>
      </c>
      <c r="AM17" s="67">
        <f t="shared" ref="AM17:AM25" si="24">SUM(AK17-AL17)/AL17*100</f>
        <v>-100</v>
      </c>
    </row>
    <row r="18" s="27" customFormat="1" ht="22.15" customHeight="1" spans="1:39">
      <c r="A18" s="63" t="s">
        <v>139</v>
      </c>
      <c r="B18" s="64"/>
      <c r="C18" s="65"/>
      <c r="D18" s="66">
        <v>37359.908215</v>
      </c>
      <c r="E18" s="67">
        <v>21387.121608</v>
      </c>
      <c r="F18" s="67">
        <f t="shared" si="13"/>
        <v>74.6841342175998</v>
      </c>
      <c r="G18" s="66">
        <v>68576.406514</v>
      </c>
      <c r="H18" s="67">
        <v>48555.78</v>
      </c>
      <c r="I18" s="67">
        <f t="shared" si="14"/>
        <v>41.232220992022</v>
      </c>
      <c r="J18" s="66">
        <v>89681.298805</v>
      </c>
      <c r="K18" s="67">
        <v>69192.634026</v>
      </c>
      <c r="L18" s="67">
        <f t="shared" si="15"/>
        <v>29.6110490190345</v>
      </c>
      <c r="M18" s="89"/>
      <c r="N18" s="67">
        <v>73936.271036</v>
      </c>
      <c r="O18" s="67">
        <f t="shared" si="16"/>
        <v>-100</v>
      </c>
      <c r="P18" s="67"/>
      <c r="Q18" s="67">
        <v>77883.81231</v>
      </c>
      <c r="R18" s="67">
        <f t="shared" si="17"/>
        <v>-100</v>
      </c>
      <c r="S18" s="98"/>
      <c r="T18" s="67">
        <v>82725.035696</v>
      </c>
      <c r="U18" s="67">
        <f t="shared" si="18"/>
        <v>-100</v>
      </c>
      <c r="V18" s="67"/>
      <c r="W18" s="67">
        <v>87155.871998</v>
      </c>
      <c r="X18" s="67">
        <f t="shared" si="19"/>
        <v>-100</v>
      </c>
      <c r="Y18" s="67"/>
      <c r="Z18" s="67">
        <v>92981.429678</v>
      </c>
      <c r="AA18" s="67">
        <f t="shared" si="20"/>
        <v>-100</v>
      </c>
      <c r="AB18" s="67"/>
      <c r="AC18" s="67">
        <v>99738.000369</v>
      </c>
      <c r="AD18" s="67">
        <f t="shared" si="21"/>
        <v>-100</v>
      </c>
      <c r="AE18" s="67"/>
      <c r="AF18" s="67">
        <v>103897.14147</v>
      </c>
      <c r="AG18" s="67">
        <f t="shared" si="22"/>
        <v>-100</v>
      </c>
      <c r="AH18" s="67"/>
      <c r="AI18" s="67">
        <v>107935.397331</v>
      </c>
      <c r="AJ18" s="67">
        <f t="shared" si="23"/>
        <v>-100</v>
      </c>
      <c r="AK18" s="102"/>
      <c r="AL18" s="67">
        <v>112118.098285</v>
      </c>
      <c r="AM18" s="67">
        <f t="shared" si="24"/>
        <v>-100</v>
      </c>
    </row>
    <row r="19" s="28" customFormat="1" ht="22.15" customHeight="1" spans="1:39">
      <c r="A19" s="68" t="s">
        <v>140</v>
      </c>
      <c r="B19" s="69"/>
      <c r="C19" s="70"/>
      <c r="D19" s="71">
        <v>92.11185</v>
      </c>
      <c r="E19" s="72">
        <v>105.708076</v>
      </c>
      <c r="F19" s="72">
        <f t="shared" si="13"/>
        <v>-12.8620503886572</v>
      </c>
      <c r="G19" s="71">
        <v>106.23</v>
      </c>
      <c r="H19" s="72">
        <v>115.972903</v>
      </c>
      <c r="I19" s="72">
        <f t="shared" si="14"/>
        <v>-8.40101674440278</v>
      </c>
      <c r="J19" s="71">
        <v>149.2</v>
      </c>
      <c r="K19" s="72">
        <v>150.710797</v>
      </c>
      <c r="L19" s="72">
        <f t="shared" si="15"/>
        <v>-1.00244775429064</v>
      </c>
      <c r="M19" s="90"/>
      <c r="N19" s="72">
        <v>189.557878</v>
      </c>
      <c r="O19" s="72">
        <f t="shared" si="16"/>
        <v>-100</v>
      </c>
      <c r="P19" s="71"/>
      <c r="Q19" s="72">
        <v>277.212336</v>
      </c>
      <c r="R19" s="72">
        <f t="shared" si="17"/>
        <v>-100</v>
      </c>
      <c r="S19" s="99"/>
      <c r="T19" s="72">
        <v>481.258546</v>
      </c>
      <c r="U19" s="72">
        <f t="shared" si="18"/>
        <v>-100</v>
      </c>
      <c r="V19" s="71"/>
      <c r="W19" s="72">
        <v>532.435785</v>
      </c>
      <c r="X19" s="72">
        <f t="shared" si="19"/>
        <v>-100</v>
      </c>
      <c r="Y19" s="71"/>
      <c r="Z19" s="72">
        <v>610.594717</v>
      </c>
      <c r="AA19" s="72">
        <f t="shared" si="20"/>
        <v>-100</v>
      </c>
      <c r="AB19" s="71"/>
      <c r="AC19" s="72">
        <v>627.833809</v>
      </c>
      <c r="AD19" s="72">
        <f t="shared" si="21"/>
        <v>-100</v>
      </c>
      <c r="AE19" s="71"/>
      <c r="AF19" s="72">
        <v>642.568122</v>
      </c>
      <c r="AG19" s="72">
        <f t="shared" si="22"/>
        <v>-100</v>
      </c>
      <c r="AH19" s="71"/>
      <c r="AI19" s="72">
        <v>696.684731</v>
      </c>
      <c r="AJ19" s="72">
        <f t="shared" si="23"/>
        <v>-100</v>
      </c>
      <c r="AK19" s="99"/>
      <c r="AL19" s="72">
        <v>729.746774</v>
      </c>
      <c r="AM19" s="72">
        <f t="shared" si="24"/>
        <v>-100</v>
      </c>
    </row>
    <row r="20" s="28" customFormat="1" ht="22.15" customHeight="1" spans="1:39">
      <c r="A20" s="73" t="s">
        <v>141</v>
      </c>
      <c r="B20" s="74"/>
      <c r="C20" s="75"/>
      <c r="D20" s="71">
        <v>8720.465181</v>
      </c>
      <c r="E20" s="72">
        <v>9344.296226</v>
      </c>
      <c r="F20" s="72">
        <f t="shared" si="13"/>
        <v>-6.67606237978868</v>
      </c>
      <c r="G20" s="71">
        <v>15121</v>
      </c>
      <c r="H20" s="72">
        <v>15687.478219</v>
      </c>
      <c r="I20" s="72">
        <f t="shared" si="14"/>
        <v>-3.61102154910983</v>
      </c>
      <c r="J20" s="71">
        <v>21379.77</v>
      </c>
      <c r="K20" s="72">
        <v>22783.893971</v>
      </c>
      <c r="L20" s="72">
        <f t="shared" si="15"/>
        <v>-6.16279189495532</v>
      </c>
      <c r="M20" s="71"/>
      <c r="N20" s="72">
        <v>29188.468463</v>
      </c>
      <c r="O20" s="72">
        <f t="shared" si="16"/>
        <v>-100</v>
      </c>
      <c r="P20" s="71"/>
      <c r="Q20" s="72">
        <v>34886.763387</v>
      </c>
      <c r="R20" s="72">
        <f t="shared" si="17"/>
        <v>-100</v>
      </c>
      <c r="S20" s="99"/>
      <c r="T20" s="72">
        <v>40460.065688</v>
      </c>
      <c r="U20" s="72">
        <f t="shared" si="18"/>
        <v>-100</v>
      </c>
      <c r="V20" s="71"/>
      <c r="W20" s="72">
        <v>45834.3</v>
      </c>
      <c r="X20" s="72">
        <f t="shared" si="19"/>
        <v>-100</v>
      </c>
      <c r="Y20" s="71"/>
      <c r="Z20" s="72">
        <v>51225.421417</v>
      </c>
      <c r="AA20" s="72">
        <f t="shared" si="20"/>
        <v>-100</v>
      </c>
      <c r="AB20" s="71"/>
      <c r="AC20" s="72">
        <v>57553.518417</v>
      </c>
      <c r="AD20" s="72">
        <f t="shared" si="21"/>
        <v>-100</v>
      </c>
      <c r="AE20" s="71"/>
      <c r="AF20" s="72">
        <v>62884.268511</v>
      </c>
      <c r="AG20" s="72">
        <f t="shared" si="22"/>
        <v>-100</v>
      </c>
      <c r="AH20" s="71"/>
      <c r="AI20" s="72">
        <v>69312.710527</v>
      </c>
      <c r="AJ20" s="72">
        <f t="shared" si="23"/>
        <v>-100</v>
      </c>
      <c r="AK20" s="99"/>
      <c r="AL20" s="72">
        <v>77668.043719</v>
      </c>
      <c r="AM20" s="72">
        <f t="shared" si="24"/>
        <v>-100</v>
      </c>
    </row>
    <row r="21" s="28" customFormat="1" ht="22.15" customHeight="1" spans="1:39">
      <c r="A21" s="76" t="s">
        <v>142</v>
      </c>
      <c r="B21" s="77"/>
      <c r="C21" s="75" t="s">
        <v>143</v>
      </c>
      <c r="D21" s="78">
        <v>2171</v>
      </c>
      <c r="E21" s="79">
        <v>9585</v>
      </c>
      <c r="F21" s="72">
        <f t="shared" si="13"/>
        <v>-77.3500260824205</v>
      </c>
      <c r="G21" s="78">
        <v>3062</v>
      </c>
      <c r="H21" s="79">
        <v>16202</v>
      </c>
      <c r="I21" s="72">
        <f t="shared" si="14"/>
        <v>-81.1010986297988</v>
      </c>
      <c r="J21" s="78">
        <v>4750</v>
      </c>
      <c r="K21" s="79">
        <v>22205</v>
      </c>
      <c r="L21" s="72">
        <f t="shared" si="15"/>
        <v>-78.6084215266832</v>
      </c>
      <c r="M21" s="78"/>
      <c r="N21" s="79">
        <v>27797</v>
      </c>
      <c r="O21" s="72">
        <f t="shared" si="16"/>
        <v>-100</v>
      </c>
      <c r="P21" s="78"/>
      <c r="Q21" s="79">
        <v>33322</v>
      </c>
      <c r="R21" s="72">
        <f t="shared" si="17"/>
        <v>-100</v>
      </c>
      <c r="S21" s="100"/>
      <c r="T21" s="79">
        <v>38204</v>
      </c>
      <c r="U21" s="72">
        <f t="shared" si="18"/>
        <v>-100</v>
      </c>
      <c r="V21" s="71"/>
      <c r="W21" s="79">
        <v>43329</v>
      </c>
      <c r="X21" s="72">
        <f t="shared" si="19"/>
        <v>-100</v>
      </c>
      <c r="Y21" s="71"/>
      <c r="Z21" s="79">
        <v>47242</v>
      </c>
      <c r="AA21" s="72">
        <f t="shared" si="20"/>
        <v>-100</v>
      </c>
      <c r="AB21" s="71"/>
      <c r="AC21" s="79">
        <v>50043</v>
      </c>
      <c r="AD21" s="72">
        <f t="shared" si="21"/>
        <v>-100</v>
      </c>
      <c r="AE21" s="71"/>
      <c r="AF21" s="79">
        <v>50467</v>
      </c>
      <c r="AG21" s="72">
        <f t="shared" si="22"/>
        <v>-100</v>
      </c>
      <c r="AH21" s="71"/>
      <c r="AI21" s="79">
        <v>51695</v>
      </c>
      <c r="AJ21" s="72">
        <f t="shared" si="23"/>
        <v>-100</v>
      </c>
      <c r="AK21" s="100"/>
      <c r="AL21" s="79">
        <v>56813</v>
      </c>
      <c r="AM21" s="72">
        <f t="shared" si="24"/>
        <v>-100</v>
      </c>
    </row>
    <row r="22" s="28" customFormat="1" ht="22.15" customHeight="1" spans="1:39">
      <c r="A22" s="80"/>
      <c r="B22" s="81"/>
      <c r="C22" s="82" t="s">
        <v>71</v>
      </c>
      <c r="D22" s="71">
        <v>306.735301</v>
      </c>
      <c r="E22" s="72">
        <v>1671.602686</v>
      </c>
      <c r="F22" s="72">
        <f t="shared" si="13"/>
        <v>-81.6502268410449</v>
      </c>
      <c r="G22" s="71">
        <v>379.71</v>
      </c>
      <c r="H22" s="72">
        <v>2789.73282</v>
      </c>
      <c r="I22" s="72">
        <f t="shared" si="14"/>
        <v>-86.3890191462851</v>
      </c>
      <c r="J22" s="71">
        <v>595.78</v>
      </c>
      <c r="K22" s="72">
        <v>3783.906156</v>
      </c>
      <c r="L22" s="72">
        <f t="shared" si="15"/>
        <v>-84.2548949303277</v>
      </c>
      <c r="M22" s="71"/>
      <c r="N22" s="72">
        <v>4720.218</v>
      </c>
      <c r="O22" s="72">
        <f t="shared" si="16"/>
        <v>-100</v>
      </c>
      <c r="P22" s="71"/>
      <c r="Q22" s="72">
        <v>5639.654023</v>
      </c>
      <c r="R22" s="72">
        <f t="shared" si="17"/>
        <v>-100</v>
      </c>
      <c r="S22" s="99"/>
      <c r="T22" s="72">
        <v>6443.739379</v>
      </c>
      <c r="U22" s="72">
        <f t="shared" si="18"/>
        <v>-100</v>
      </c>
      <c r="V22" s="71"/>
      <c r="W22" s="72">
        <v>7269.6</v>
      </c>
      <c r="X22" s="72">
        <f t="shared" si="19"/>
        <v>-100</v>
      </c>
      <c r="Y22" s="71"/>
      <c r="Z22" s="72">
        <v>7528.869091</v>
      </c>
      <c r="AA22" s="72">
        <f t="shared" si="20"/>
        <v>-100</v>
      </c>
      <c r="AB22" s="71"/>
      <c r="AC22" s="72">
        <v>8252.428068</v>
      </c>
      <c r="AD22" s="72">
        <f t="shared" si="21"/>
        <v>-100</v>
      </c>
      <c r="AE22" s="71"/>
      <c r="AF22" s="72">
        <v>8304.922647</v>
      </c>
      <c r="AG22" s="72">
        <f t="shared" si="22"/>
        <v>-100</v>
      </c>
      <c r="AH22" s="71"/>
      <c r="AI22" s="72">
        <v>8450.497895</v>
      </c>
      <c r="AJ22" s="72">
        <f t="shared" si="23"/>
        <v>-100</v>
      </c>
      <c r="AK22" s="99"/>
      <c r="AL22" s="72">
        <v>9171.574047</v>
      </c>
      <c r="AM22" s="72">
        <f t="shared" si="24"/>
        <v>-100</v>
      </c>
    </row>
    <row r="23" s="28" customFormat="1" ht="22.15" customHeight="1" spans="1:39">
      <c r="A23" s="76" t="s">
        <v>78</v>
      </c>
      <c r="B23" s="77"/>
      <c r="C23" s="75" t="s">
        <v>144</v>
      </c>
      <c r="D23" s="71">
        <v>52892</v>
      </c>
      <c r="E23" s="79">
        <v>58091</v>
      </c>
      <c r="F23" s="72">
        <f t="shared" si="13"/>
        <v>-8.94975125234546</v>
      </c>
      <c r="G23" s="78">
        <v>90337</v>
      </c>
      <c r="H23" s="79">
        <v>81889</v>
      </c>
      <c r="I23" s="72">
        <f t="shared" si="14"/>
        <v>10.3164039126134</v>
      </c>
      <c r="J23" s="78">
        <v>125081</v>
      </c>
      <c r="K23" s="79">
        <v>117655</v>
      </c>
      <c r="L23" s="72">
        <f t="shared" si="15"/>
        <v>6.31167396200757</v>
      </c>
      <c r="M23" s="78"/>
      <c r="N23" s="79">
        <v>149285</v>
      </c>
      <c r="O23" s="72">
        <f t="shared" si="16"/>
        <v>-100</v>
      </c>
      <c r="P23" s="78"/>
      <c r="Q23" s="79">
        <v>217981</v>
      </c>
      <c r="R23" s="72">
        <f t="shared" si="17"/>
        <v>-100</v>
      </c>
      <c r="S23" s="100"/>
      <c r="T23" s="79">
        <v>250834</v>
      </c>
      <c r="U23" s="72">
        <f t="shared" si="18"/>
        <v>-100</v>
      </c>
      <c r="V23" s="71"/>
      <c r="W23" s="79">
        <v>232955</v>
      </c>
      <c r="X23" s="72">
        <f t="shared" si="19"/>
        <v>-100</v>
      </c>
      <c r="Y23" s="71"/>
      <c r="Z23" s="79">
        <v>262898</v>
      </c>
      <c r="AA23" s="72">
        <f t="shared" si="20"/>
        <v>-100</v>
      </c>
      <c r="AB23" s="71"/>
      <c r="AC23" s="79">
        <v>299245</v>
      </c>
      <c r="AD23" s="72">
        <f t="shared" si="21"/>
        <v>-100</v>
      </c>
      <c r="AE23" s="71"/>
      <c r="AF23" s="79">
        <v>328085</v>
      </c>
      <c r="AG23" s="72">
        <f t="shared" si="22"/>
        <v>-100</v>
      </c>
      <c r="AH23" s="71"/>
      <c r="AI23" s="79">
        <v>366620</v>
      </c>
      <c r="AJ23" s="72">
        <f t="shared" si="23"/>
        <v>-100</v>
      </c>
      <c r="AK23" s="100"/>
      <c r="AL23" s="79">
        <v>414879</v>
      </c>
      <c r="AM23" s="72">
        <f t="shared" si="24"/>
        <v>-100</v>
      </c>
    </row>
    <row r="24" s="28" customFormat="1" ht="22.15" customHeight="1" spans="1:39">
      <c r="A24" s="80"/>
      <c r="B24" s="81"/>
      <c r="C24" s="82" t="s">
        <v>71</v>
      </c>
      <c r="D24" s="71">
        <v>8560.817979</v>
      </c>
      <c r="E24" s="72">
        <v>9297.433184</v>
      </c>
      <c r="F24" s="72">
        <f t="shared" si="13"/>
        <v>-7.9227803031448</v>
      </c>
      <c r="G24" s="71">
        <v>14795.67</v>
      </c>
      <c r="H24" s="72">
        <v>15353.842136</v>
      </c>
      <c r="I24" s="72">
        <f t="shared" si="14"/>
        <v>-3.6353906146479</v>
      </c>
      <c r="J24" s="71">
        <v>20823.21</v>
      </c>
      <c r="K24" s="72">
        <v>22258.084199</v>
      </c>
      <c r="L24" s="72">
        <f t="shared" si="15"/>
        <v>-6.44653055569116</v>
      </c>
      <c r="M24" s="71"/>
      <c r="N24" s="72">
        <v>28500.192792</v>
      </c>
      <c r="O24" s="72">
        <f t="shared" si="16"/>
        <v>-100</v>
      </c>
      <c r="P24" s="71"/>
      <c r="Q24" s="72">
        <v>34655.837938</v>
      </c>
      <c r="R24" s="72">
        <f t="shared" si="17"/>
        <v>-100</v>
      </c>
      <c r="S24" s="99"/>
      <c r="T24" s="72">
        <v>40200.055424</v>
      </c>
      <c r="U24" s="72">
        <f t="shared" si="18"/>
        <v>-100</v>
      </c>
      <c r="V24" s="71"/>
      <c r="W24" s="72">
        <v>44797.71</v>
      </c>
      <c r="X24" s="72">
        <f t="shared" si="19"/>
        <v>-100</v>
      </c>
      <c r="Y24" s="71"/>
      <c r="Z24" s="72">
        <v>50061.922821</v>
      </c>
      <c r="AA24" s="72">
        <f t="shared" si="20"/>
        <v>-100</v>
      </c>
      <c r="AB24" s="71"/>
      <c r="AC24" s="72">
        <v>56275.738178</v>
      </c>
      <c r="AD24" s="72">
        <f t="shared" si="21"/>
        <v>-100</v>
      </c>
      <c r="AE24" s="71"/>
      <c r="AF24" s="72">
        <v>61250.331251</v>
      </c>
      <c r="AG24" s="72">
        <f t="shared" si="22"/>
        <v>-100</v>
      </c>
      <c r="AH24" s="71"/>
      <c r="AI24" s="72">
        <v>67802.785437</v>
      </c>
      <c r="AJ24" s="72">
        <f t="shared" si="23"/>
        <v>-100</v>
      </c>
      <c r="AK24" s="99"/>
      <c r="AL24" s="72">
        <v>76005.534066</v>
      </c>
      <c r="AM24" s="72">
        <f t="shared" si="24"/>
        <v>-100</v>
      </c>
    </row>
    <row r="25" s="28" customFormat="1" ht="22.15" customHeight="1" spans="1:39">
      <c r="A25" s="68" t="s">
        <v>145</v>
      </c>
      <c r="B25" s="69"/>
      <c r="C25" s="70"/>
      <c r="D25" s="71">
        <v>19.257176</v>
      </c>
      <c r="E25" s="72">
        <v>8.652488</v>
      </c>
      <c r="F25" s="72">
        <f t="shared" si="13"/>
        <v>122.562296532512</v>
      </c>
      <c r="G25" s="71">
        <v>24.48</v>
      </c>
      <c r="H25" s="72">
        <v>17.124541</v>
      </c>
      <c r="I25" s="72">
        <f t="shared" si="14"/>
        <v>42.9527366602118</v>
      </c>
      <c r="J25" s="71">
        <v>37.55</v>
      </c>
      <c r="K25" s="72">
        <v>25.857631</v>
      </c>
      <c r="L25" s="72">
        <f t="shared" si="15"/>
        <v>45.2182529791689</v>
      </c>
      <c r="M25" s="71"/>
      <c r="N25" s="72">
        <v>36.1711946236478</v>
      </c>
      <c r="O25" s="72">
        <f t="shared" si="16"/>
        <v>-100</v>
      </c>
      <c r="P25" s="71"/>
      <c r="Q25" s="72">
        <v>50.217052</v>
      </c>
      <c r="R25" s="72">
        <f t="shared" si="17"/>
        <v>-100</v>
      </c>
      <c r="S25" s="99"/>
      <c r="T25" s="72">
        <v>60.24464</v>
      </c>
      <c r="U25" s="72">
        <f t="shared" si="18"/>
        <v>-100</v>
      </c>
      <c r="V25" s="71"/>
      <c r="W25" s="72">
        <v>68.13</v>
      </c>
      <c r="X25" s="72">
        <f t="shared" si="19"/>
        <v>-100</v>
      </c>
      <c r="Y25" s="71"/>
      <c r="Z25" s="72">
        <v>72.857864</v>
      </c>
      <c r="AA25" s="72">
        <f t="shared" si="20"/>
        <v>-100</v>
      </c>
      <c r="AB25" s="71"/>
      <c r="AC25" s="72">
        <v>77.011287</v>
      </c>
      <c r="AD25" s="72">
        <f t="shared" si="21"/>
        <v>-100</v>
      </c>
      <c r="AE25" s="71"/>
      <c r="AF25" s="72">
        <v>82.279193710227</v>
      </c>
      <c r="AG25" s="72">
        <f t="shared" si="22"/>
        <v>-100</v>
      </c>
      <c r="AH25" s="71"/>
      <c r="AI25" s="72">
        <v>87.386396</v>
      </c>
      <c r="AJ25" s="72">
        <f t="shared" si="23"/>
        <v>-100</v>
      </c>
      <c r="AK25" s="99"/>
      <c r="AL25" s="72">
        <v>293.641299179817</v>
      </c>
      <c r="AM25" s="72">
        <f t="shared" si="24"/>
        <v>-100</v>
      </c>
    </row>
    <row r="26" customHeight="1" spans="1:3">
      <c r="A26" s="83"/>
      <c r="B26" s="83"/>
      <c r="C26" s="83"/>
    </row>
    <row r="28" customHeight="1" spans="38:38">
      <c r="AL28" s="103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1.0625" top="0.55" bottom="0.432638888888889" header="0.309027777777778" footer="0.309027777777778"/>
  <pageSetup paperSize="9" orientation="landscape" horizontalDpi="300" verticalDpi="300"/>
  <headerFooter/>
  <ignoredErrors>
    <ignoredError sqref="D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I17" sqref="I17"/>
    </sheetView>
  </sheetViews>
  <sheetFormatPr defaultColWidth="8.75" defaultRowHeight="15.6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2" t="s">
        <v>146</v>
      </c>
      <c r="B1" s="12" t="s">
        <v>147</v>
      </c>
      <c r="C1" s="13" t="s">
        <v>148</v>
      </c>
      <c r="D1" s="13" t="s">
        <v>149</v>
      </c>
      <c r="E1" s="14" t="s">
        <v>35</v>
      </c>
      <c r="F1" s="14" t="s">
        <v>38</v>
      </c>
      <c r="G1" s="14" t="s">
        <v>150</v>
      </c>
      <c r="H1" s="14" t="s">
        <v>151</v>
      </c>
      <c r="I1" s="14" t="s">
        <v>152</v>
      </c>
      <c r="K1" s="12" t="s">
        <v>146</v>
      </c>
      <c r="L1" s="6" t="s">
        <v>153</v>
      </c>
      <c r="M1" s="6" t="s">
        <v>154</v>
      </c>
    </row>
    <row r="2" ht="15.95" customHeight="1" spans="1:13">
      <c r="A2" s="15" t="s">
        <v>155</v>
      </c>
      <c r="B2" s="16">
        <v>3218</v>
      </c>
      <c r="C2" s="17">
        <v>283</v>
      </c>
      <c r="D2" s="17">
        <v>78</v>
      </c>
      <c r="E2" s="18">
        <v>6972.26243721829</v>
      </c>
      <c r="F2" s="18">
        <v>2477.16610750914</v>
      </c>
      <c r="G2" s="19">
        <v>74.8229233741146</v>
      </c>
      <c r="H2" s="19">
        <v>9.45855614973262</v>
      </c>
      <c r="I2" s="19">
        <v>2.60695187165775</v>
      </c>
      <c r="K2" s="23" t="s">
        <v>4</v>
      </c>
      <c r="L2" s="24">
        <v>269</v>
      </c>
      <c r="M2" s="24">
        <v>51</v>
      </c>
    </row>
    <row r="3" ht="15.95" customHeight="1" spans="1:13">
      <c r="A3" s="15" t="s">
        <v>4</v>
      </c>
      <c r="B3" s="16">
        <v>2638</v>
      </c>
      <c r="C3" s="17">
        <v>32</v>
      </c>
      <c r="D3" s="17">
        <v>39</v>
      </c>
      <c r="E3" s="18">
        <v>2442.76607278241</v>
      </c>
      <c r="F3" s="18">
        <v>4808.9678358209</v>
      </c>
      <c r="G3" s="19">
        <v>29.0613718411552</v>
      </c>
      <c r="H3" s="19">
        <v>1.20982986767486</v>
      </c>
      <c r="I3" s="19">
        <v>1.47448015122873</v>
      </c>
      <c r="K3" s="23" t="s">
        <v>156</v>
      </c>
      <c r="L3" s="24">
        <v>56</v>
      </c>
      <c r="M3" s="24">
        <v>65</v>
      </c>
    </row>
    <row r="4" ht="15.95" customHeight="1" spans="1:13">
      <c r="A4" s="15" t="s">
        <v>8</v>
      </c>
      <c r="B4" s="16">
        <v>2567</v>
      </c>
      <c r="C4" s="17">
        <v>89</v>
      </c>
      <c r="D4" s="17">
        <v>76</v>
      </c>
      <c r="E4" s="20">
        <v>3140.05016598321</v>
      </c>
      <c r="F4" s="20">
        <v>5606.76321478382</v>
      </c>
      <c r="G4" s="21">
        <v>35.1382937280873</v>
      </c>
      <c r="H4" s="21">
        <v>3.48472983555208</v>
      </c>
      <c r="I4" s="21">
        <v>2.97572435395458</v>
      </c>
      <c r="K4" s="23" t="s">
        <v>15</v>
      </c>
      <c r="L4" s="24">
        <v>23</v>
      </c>
      <c r="M4" s="24">
        <v>144</v>
      </c>
    </row>
    <row r="5" ht="15.95" customHeight="1" spans="1:13">
      <c r="A5" s="15" t="s">
        <v>15</v>
      </c>
      <c r="B5" s="16">
        <v>927</v>
      </c>
      <c r="C5" s="17">
        <v>442</v>
      </c>
      <c r="D5" s="17">
        <v>0</v>
      </c>
      <c r="E5" s="20">
        <v>13256.52</v>
      </c>
      <c r="F5" s="20">
        <v>12962.74</v>
      </c>
      <c r="G5" s="21">
        <v>63.6</v>
      </c>
      <c r="H5" s="21">
        <v>91.13</v>
      </c>
      <c r="I5" s="21">
        <v>0</v>
      </c>
      <c r="K5" s="23" t="s">
        <v>8</v>
      </c>
      <c r="L5" s="24">
        <v>18</v>
      </c>
      <c r="M5" s="24">
        <v>29</v>
      </c>
    </row>
    <row r="6" ht="15.95" customHeight="1" spans="1:13">
      <c r="A6" s="15" t="s">
        <v>7</v>
      </c>
      <c r="B6" s="16">
        <v>657</v>
      </c>
      <c r="C6" s="17">
        <v>84</v>
      </c>
      <c r="D6" s="17">
        <v>14</v>
      </c>
      <c r="E6" s="18">
        <v>5278.27547437849</v>
      </c>
      <c r="F6" s="18">
        <v>3993.65871785029</v>
      </c>
      <c r="G6" s="19">
        <v>49.1628614916286</v>
      </c>
      <c r="H6" s="19">
        <v>14.3100511073254</v>
      </c>
      <c r="I6" s="19">
        <v>2.38500851788756</v>
      </c>
      <c r="K6" s="23" t="s">
        <v>157</v>
      </c>
      <c r="L6" s="24">
        <v>18</v>
      </c>
      <c r="M6" s="24">
        <v>68</v>
      </c>
    </row>
    <row r="7" ht="15.95" customHeight="1" spans="1:13">
      <c r="A7" s="15" t="s">
        <v>156</v>
      </c>
      <c r="B7" s="16">
        <v>448</v>
      </c>
      <c r="C7" s="17">
        <v>-5</v>
      </c>
      <c r="D7" s="17">
        <v>5</v>
      </c>
      <c r="E7" s="20">
        <v>962</v>
      </c>
      <c r="F7" s="20">
        <v>6875</v>
      </c>
      <c r="G7" s="21">
        <v>9.77</v>
      </c>
      <c r="H7" s="21">
        <v>-1.11</v>
      </c>
      <c r="I7" s="21">
        <v>1.11</v>
      </c>
      <c r="K7" s="23" t="s">
        <v>12</v>
      </c>
      <c r="L7" s="24">
        <v>17</v>
      </c>
      <c r="M7" s="24">
        <v>20</v>
      </c>
    </row>
    <row r="8" ht="15.95" customHeight="1" spans="1:13">
      <c r="A8" s="15" t="s">
        <v>13</v>
      </c>
      <c r="B8" s="16">
        <v>446</v>
      </c>
      <c r="C8" s="17">
        <v>38</v>
      </c>
      <c r="D8" s="17">
        <v>119</v>
      </c>
      <c r="E8" s="20">
        <v>8158.11411111111</v>
      </c>
      <c r="F8" s="20">
        <v>4617.80044025157</v>
      </c>
      <c r="G8" s="21">
        <v>20.1793721973094</v>
      </c>
      <c r="H8" s="21">
        <v>7.21062618595825</v>
      </c>
      <c r="I8" s="21">
        <v>22.5806451612903</v>
      </c>
      <c r="K8" s="23" t="s">
        <v>13</v>
      </c>
      <c r="L8" s="24">
        <v>15</v>
      </c>
      <c r="M8" s="24">
        <v>54</v>
      </c>
    </row>
    <row r="9" ht="15.95" customHeight="1" spans="1:13">
      <c r="A9" s="15" t="s">
        <v>157</v>
      </c>
      <c r="B9" s="16">
        <v>406</v>
      </c>
      <c r="C9" s="17">
        <v>5</v>
      </c>
      <c r="D9" s="17">
        <v>16</v>
      </c>
      <c r="E9" s="20">
        <v>9268.87820512821</v>
      </c>
      <c r="F9" s="20">
        <v>4951.86643835617</v>
      </c>
      <c r="G9" s="21">
        <v>19.30693069</v>
      </c>
      <c r="H9" s="21">
        <v>1.199040767</v>
      </c>
      <c r="I9" s="21">
        <v>3.836930456</v>
      </c>
      <c r="K9" s="23" t="s">
        <v>14</v>
      </c>
      <c r="L9" s="24">
        <v>11</v>
      </c>
      <c r="M9" s="24">
        <v>77</v>
      </c>
    </row>
    <row r="10" ht="15.95" customHeight="1" spans="1:13">
      <c r="A10" s="15" t="s">
        <v>6</v>
      </c>
      <c r="B10" s="16">
        <v>240</v>
      </c>
      <c r="C10" s="17">
        <v>20</v>
      </c>
      <c r="D10" s="17">
        <v>22</v>
      </c>
      <c r="E10" s="18">
        <v>5206.40282105263</v>
      </c>
      <c r="F10" s="18">
        <v>4149.39822147651</v>
      </c>
      <c r="G10" s="19">
        <v>67.843137254902</v>
      </c>
      <c r="H10" s="19">
        <v>8.26446280991736</v>
      </c>
      <c r="I10" s="19">
        <v>9.09090909090909</v>
      </c>
      <c r="K10" s="23" t="s">
        <v>16</v>
      </c>
      <c r="L10" s="24">
        <v>8</v>
      </c>
      <c r="M10" s="24">
        <v>45</v>
      </c>
    </row>
    <row r="11" ht="15.95" customHeight="1" spans="1:13">
      <c r="A11" s="15" t="s">
        <v>17</v>
      </c>
      <c r="B11" s="22">
        <v>188</v>
      </c>
      <c r="C11" s="22">
        <v>188</v>
      </c>
      <c r="D11" s="22">
        <v>0</v>
      </c>
      <c r="E11" s="20">
        <v>2771.42819148936</v>
      </c>
      <c r="F11" s="20">
        <v>5789.20555555556</v>
      </c>
      <c r="G11" s="21">
        <v>24.468085106383</v>
      </c>
      <c r="H11" s="21">
        <v>0</v>
      </c>
      <c r="I11" s="21">
        <v>0</v>
      </c>
      <c r="K11" s="23" t="s">
        <v>7</v>
      </c>
      <c r="L11" s="24">
        <v>6</v>
      </c>
      <c r="M11" s="24">
        <v>23</v>
      </c>
    </row>
    <row r="12" ht="15.95" customHeight="1" spans="1:13">
      <c r="A12" s="15" t="s">
        <v>14</v>
      </c>
      <c r="B12" s="16">
        <v>97</v>
      </c>
      <c r="C12" s="17">
        <v>13</v>
      </c>
      <c r="D12" s="17">
        <v>0</v>
      </c>
      <c r="E12" s="20">
        <v>15135</v>
      </c>
      <c r="F12" s="20">
        <v>19868</v>
      </c>
      <c r="G12" s="21">
        <v>34</v>
      </c>
      <c r="H12" s="21">
        <v>15.47</v>
      </c>
      <c r="I12" s="21">
        <v>0</v>
      </c>
      <c r="K12" s="23" t="s">
        <v>155</v>
      </c>
      <c r="L12" s="24">
        <v>2</v>
      </c>
      <c r="M12" s="24">
        <v>20</v>
      </c>
    </row>
    <row r="13" ht="15.95" customHeight="1" spans="11:13">
      <c r="K13" s="23" t="s">
        <v>6</v>
      </c>
      <c r="L13" s="24">
        <v>1</v>
      </c>
      <c r="M13" s="24">
        <v>0</v>
      </c>
    </row>
    <row r="14" ht="15.95" customHeight="1" spans="11:13">
      <c r="K14" s="23" t="s">
        <v>10</v>
      </c>
      <c r="L14" s="24">
        <v>0</v>
      </c>
      <c r="M14" s="24">
        <v>104</v>
      </c>
    </row>
    <row r="15" ht="15.95" customHeight="1" spans="11:13">
      <c r="K15" s="23" t="s">
        <v>17</v>
      </c>
      <c r="L15" s="24">
        <v>0</v>
      </c>
      <c r="M15" s="24">
        <v>0</v>
      </c>
    </row>
  </sheetData>
  <autoFilter ref="K1:M15">
    <extLst/>
  </autoFilter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M12" sqref="M12"/>
    </sheetView>
  </sheetViews>
  <sheetFormatPr defaultColWidth="8.8" defaultRowHeight="15.6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2" customFormat="1" ht="31" customHeight="1" spans="1:17">
      <c r="A1" s="4" t="s">
        <v>158</v>
      </c>
      <c r="B1" s="4"/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159</v>
      </c>
      <c r="O1" s="5" t="s">
        <v>15</v>
      </c>
      <c r="P1" s="5" t="s">
        <v>16</v>
      </c>
      <c r="Q1" s="11" t="s">
        <v>17</v>
      </c>
    </row>
    <row r="2" ht="33" customHeight="1" spans="1:17">
      <c r="A2" s="6" t="s">
        <v>21</v>
      </c>
      <c r="B2" s="6"/>
      <c r="C2" s="7">
        <v>105844.753493</v>
      </c>
      <c r="D2" s="7">
        <v>6268.152956</v>
      </c>
      <c r="E2" s="7">
        <v>201.315756</v>
      </c>
      <c r="F2" s="7">
        <v>11.814985</v>
      </c>
      <c r="G2" s="7">
        <v>2636.626798</v>
      </c>
      <c r="H2" s="7">
        <v>10311.99725</v>
      </c>
      <c r="I2" s="7">
        <v>12496.740136</v>
      </c>
      <c r="J2" s="7">
        <v>6621.71</v>
      </c>
      <c r="K2" s="7">
        <v>28794.775031</v>
      </c>
      <c r="L2" s="7">
        <v>5493.56701</v>
      </c>
      <c r="M2" s="7">
        <v>9881.844942</v>
      </c>
      <c r="N2" s="7">
        <v>10784.9</v>
      </c>
      <c r="O2" s="7">
        <v>11915.0048</v>
      </c>
      <c r="P2" s="7">
        <v>426.303829</v>
      </c>
      <c r="Q2" s="8">
        <v>0</v>
      </c>
    </row>
    <row r="3" ht="33" customHeight="1" spans="1:17">
      <c r="A3" s="8" t="s">
        <v>45</v>
      </c>
      <c r="B3" s="8"/>
      <c r="C3" s="7">
        <v>100639.225651</v>
      </c>
      <c r="D3" s="7">
        <v>5705.422719</v>
      </c>
      <c r="E3" s="7">
        <v>105.6</v>
      </c>
      <c r="F3" s="7">
        <v>7.0167</v>
      </c>
      <c r="G3" s="7">
        <v>2278.344298</v>
      </c>
      <c r="H3" s="7">
        <v>10060.4</v>
      </c>
      <c r="I3" s="7">
        <v>12183.702</v>
      </c>
      <c r="J3" s="7">
        <v>5526.84</v>
      </c>
      <c r="K3" s="7">
        <v>27618.274562</v>
      </c>
      <c r="L3" s="7">
        <v>5263.1</v>
      </c>
      <c r="M3" s="7">
        <v>9834.325372</v>
      </c>
      <c r="N3" s="7">
        <v>10557.9</v>
      </c>
      <c r="O3" s="7">
        <v>11321.7</v>
      </c>
      <c r="P3" s="7">
        <v>176.6</v>
      </c>
      <c r="Q3" s="8">
        <v>0</v>
      </c>
    </row>
    <row r="4" ht="33" customHeight="1" spans="1:17">
      <c r="A4" s="6" t="s">
        <v>160</v>
      </c>
      <c r="B4" s="6"/>
      <c r="C4" s="7">
        <f>C2-C3</f>
        <v>5205.527842</v>
      </c>
      <c r="D4" s="7">
        <f t="shared" ref="D4:Q4" si="0">D2-D3</f>
        <v>562.730237</v>
      </c>
      <c r="E4" s="7">
        <f t="shared" si="0"/>
        <v>95.715756</v>
      </c>
      <c r="F4" s="7">
        <f t="shared" si="0"/>
        <v>4.798285</v>
      </c>
      <c r="G4" s="7">
        <f t="shared" si="0"/>
        <v>358.2825</v>
      </c>
      <c r="H4" s="7">
        <f t="shared" si="0"/>
        <v>251.597250000001</v>
      </c>
      <c r="I4" s="7">
        <f t="shared" si="0"/>
        <v>313.038136000001</v>
      </c>
      <c r="J4" s="7">
        <f t="shared" si="0"/>
        <v>1094.87</v>
      </c>
      <c r="K4" s="7">
        <f t="shared" si="0"/>
        <v>1176.500469</v>
      </c>
      <c r="L4" s="7">
        <f t="shared" si="0"/>
        <v>230.467009999999</v>
      </c>
      <c r="M4" s="7">
        <f t="shared" si="0"/>
        <v>47.5195700000004</v>
      </c>
      <c r="N4" s="7">
        <f t="shared" si="0"/>
        <v>227</v>
      </c>
      <c r="O4" s="7">
        <f t="shared" si="0"/>
        <v>593.3048</v>
      </c>
      <c r="P4" s="7">
        <f t="shared" si="0"/>
        <v>249.703829</v>
      </c>
      <c r="Q4" s="8">
        <f t="shared" si="0"/>
        <v>0</v>
      </c>
    </row>
    <row r="5" ht="25" customHeight="1" spans="1:17">
      <c r="A5" s="8"/>
      <c r="B5" s="8"/>
      <c r="C5" s="8"/>
      <c r="D5" s="8">
        <v>4</v>
      </c>
      <c r="E5" s="8"/>
      <c r="F5" s="8"/>
      <c r="G5" s="8">
        <v>5</v>
      </c>
      <c r="H5" s="8"/>
      <c r="I5" s="8"/>
      <c r="J5" s="8">
        <v>2</v>
      </c>
      <c r="K5" s="8">
        <v>1</v>
      </c>
      <c r="L5" s="8"/>
      <c r="M5" s="8"/>
      <c r="N5" s="8"/>
      <c r="O5" s="8">
        <v>3</v>
      </c>
      <c r="P5" s="8"/>
      <c r="Q5" s="8"/>
    </row>
    <row r="8" spans="2:4">
      <c r="B8" t="s">
        <v>161</v>
      </c>
      <c r="C8" t="s">
        <v>162</v>
      </c>
      <c r="D8" t="s">
        <v>163</v>
      </c>
    </row>
    <row r="9" s="3" customFormat="1" spans="1:4">
      <c r="A9" s="3" t="s">
        <v>61</v>
      </c>
      <c r="B9" s="9">
        <v>45958.689415</v>
      </c>
      <c r="C9" s="9">
        <v>45723.6291</v>
      </c>
      <c r="D9" s="9">
        <f>B9-C9</f>
        <v>235.060314999995</v>
      </c>
    </row>
    <row r="10" spans="1:4">
      <c r="A10" t="s">
        <v>164</v>
      </c>
      <c r="B10" s="10">
        <v>14284.09</v>
      </c>
      <c r="C10" s="10">
        <v>14098.338687</v>
      </c>
      <c r="D10" s="10">
        <f t="shared" ref="D10:D17" si="1">B10-C10</f>
        <v>185.751312999997</v>
      </c>
    </row>
    <row r="11" spans="1:4">
      <c r="A11" t="s">
        <v>63</v>
      </c>
      <c r="B11" s="10">
        <v>8775.361</v>
      </c>
      <c r="C11" s="10">
        <v>8618.971674</v>
      </c>
      <c r="D11" s="10">
        <f t="shared" si="1"/>
        <v>156.389326000002</v>
      </c>
    </row>
    <row r="12" spans="1:4">
      <c r="A12" t="s">
        <v>165</v>
      </c>
      <c r="B12" s="10">
        <v>3588.71</v>
      </c>
      <c r="C12" s="10">
        <v>3588.711047</v>
      </c>
      <c r="D12" s="10">
        <f t="shared" si="1"/>
        <v>-0.0010470000006535</v>
      </c>
    </row>
    <row r="13" s="3" customFormat="1" spans="1:4">
      <c r="A13" s="3" t="s">
        <v>166</v>
      </c>
      <c r="B13" s="9">
        <v>11964.1305093019</v>
      </c>
      <c r="C13" s="9">
        <v>11659.882467</v>
      </c>
      <c r="D13" s="9">
        <f t="shared" si="1"/>
        <v>304.248042301902</v>
      </c>
    </row>
    <row r="14" spans="1:4">
      <c r="A14" t="s">
        <v>66</v>
      </c>
      <c r="B14" s="10">
        <v>2908.27</v>
      </c>
      <c r="C14" s="10">
        <v>2820.82621</v>
      </c>
      <c r="D14" s="10">
        <f t="shared" si="1"/>
        <v>87.4437899999998</v>
      </c>
    </row>
    <row r="15" spans="1:4">
      <c r="A15" t="s">
        <v>67</v>
      </c>
      <c r="B15" s="10">
        <v>747.76</v>
      </c>
      <c r="C15" s="10">
        <v>668.153996</v>
      </c>
      <c r="D15" s="10">
        <f t="shared" si="1"/>
        <v>79.606004</v>
      </c>
    </row>
    <row r="16" s="3" customFormat="1" spans="1:4">
      <c r="A16" s="3" t="s">
        <v>68</v>
      </c>
      <c r="B16" s="9">
        <v>3444.9166</v>
      </c>
      <c r="C16" s="9">
        <v>3137.586889</v>
      </c>
      <c r="D16" s="9">
        <f t="shared" si="1"/>
        <v>307.329711</v>
      </c>
    </row>
    <row r="17" spans="1:4">
      <c r="A17" t="s">
        <v>44</v>
      </c>
      <c r="B17" s="10">
        <v>91671.9275243019</v>
      </c>
      <c r="C17">
        <f>SUM(C9:C16)</f>
        <v>90316.10007</v>
      </c>
      <c r="D17" s="10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4:L6"/>
  <sheetViews>
    <sheetView workbookViewId="0">
      <selection activeCell="I12" sqref="I12"/>
    </sheetView>
  </sheetViews>
  <sheetFormatPr defaultColWidth="8.8" defaultRowHeight="15.6" outlineLevelRow="5"/>
  <cols>
    <col min="13" max="13" width="12.9" customWidth="1"/>
  </cols>
  <sheetData>
    <row r="4" spans="12:12">
      <c r="L4" s="1"/>
    </row>
    <row r="6" spans="12:12">
      <c r="L6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2018年1-3月寿险报表</vt:lpstr>
      <vt:lpstr>2018年1-3月财险数据表</vt:lpstr>
      <vt:lpstr>比较</vt:lpstr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灰太狼de笑</cp:lastModifiedBy>
  <cp:revision>1</cp:revision>
  <dcterms:created xsi:type="dcterms:W3CDTF">2008-10-23T01:43:00Z</dcterms:created>
  <cp:lastPrinted>2016-07-18T08:24:00Z</cp:lastPrinted>
  <dcterms:modified xsi:type="dcterms:W3CDTF">2018-04-23T08:55:05Z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