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67" activeTab="0"/>
  </bookViews>
  <sheets>
    <sheet name="2018年1-2月寿险报表" sheetId="1" r:id="rId1"/>
    <sheet name="2018年1-2月财险数据表" sheetId="2" r:id="rId2"/>
    <sheet name="比较" sheetId="3" r:id="rId3"/>
    <sheet name="Sheet2" sheetId="4" r:id="rId4"/>
    <sheet name="Sheet1" sheetId="5" r:id="rId5"/>
    <sheet name="Sheet3" sheetId="6" r:id="rId6"/>
  </sheets>
  <definedNames>
    <definedName name="_xlnm.Print_Area" localSheetId="2">'比较'!$AE$2:$AM$25</definedName>
    <definedName name="_xlnm.Print_Titles" localSheetId="0">'2018年1-2月寿险报表'!$1:$3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<sst xmlns="http://schemas.openxmlformats.org/spreadsheetml/2006/main" count="395" uniqueCount="168">
  <si>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2018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1-2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</si>
  <si>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</si>
  <si>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</si>
  <si>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</si>
  <si>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</si>
  <si>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</si>
  <si>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</si>
  <si>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</si>
  <si>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</si>
  <si>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</si>
  <si>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</si>
  <si>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</si>
  <si>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</si>
  <si>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</si>
  <si>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</si>
  <si>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</si>
  <si>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</si>
  <si>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</si>
  <si>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</si>
  <si>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</si>
  <si>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</si>
  <si>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</si>
  <si>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</si>
  <si>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</si>
  <si>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-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</si>
  <si>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</si>
  <si>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</si>
  <si>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</si>
  <si>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</si>
  <si>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</si>
  <si>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</si>
  <si>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</si>
  <si>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</si>
  <si>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</si>
  <si>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</si>
  <si>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</si>
  <si>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</si>
  <si>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</si>
  <si>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</si>
  <si>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</si>
  <si>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</si>
  <si>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</si>
  <si>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</si>
  <si>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</si>
  <si>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</si>
  <si>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</si>
  <si>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</si>
  <si>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</si>
  <si>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</si>
  <si>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</si>
  <si>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</si>
  <si>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</si>
  <si>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</si>
  <si>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</si>
  <si>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</si>
  <si>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</si>
  <si>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</si>
  <si>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2018年1-2月全市保费收入131239.52万元，同比负增长7.16%，全市赔（给）付支出共计24862.5万元，同比负增长23.14%。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</si>
  <si>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1-2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</si>
  <si>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</si>
  <si>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</si>
  <si>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</si>
  <si>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</si>
  <si>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</si>
  <si>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</si>
  <si>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</si>
  <si>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</si>
  <si>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</si>
  <si>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</si>
  <si>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</si>
  <si>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</si>
  <si>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</si>
  <si>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</si>
  <si>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</si>
  <si>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</si>
  <si>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</si>
  <si>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</si>
  <si>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</si>
  <si>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</si>
  <si>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/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</si>
  <si>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</si>
  <si>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</si>
  <si>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</si>
  <si>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</si>
  <si>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</si>
  <si>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</si>
  <si>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</si>
  <si>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</si>
  <si>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</si>
  <si>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</si>
  <si>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</si>
  <si>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2018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</si>
  <si>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</si>
  <si>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</si>
  <si>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</si>
  <si>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</si>
  <si>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</si>
  <si>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</si>
  <si>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</si>
  <si>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</si>
  <si>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</si>
  <si>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</si>
  <si>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</si>
  <si>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</si>
  <si>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</si>
  <si>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</si>
  <si>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</si>
  <si>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</si>
  <si>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</si>
  <si>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2018年1-2月</t>
  </si>
  <si>
    <t>2017年1-2月</t>
  </si>
  <si>
    <t>2018年1-3月</t>
  </si>
  <si>
    <t>2017年1-3月</t>
  </si>
  <si>
    <t>2018年1-4月</t>
  </si>
  <si>
    <t>2017年1-4月</t>
  </si>
  <si>
    <t>2018年1-5月</t>
  </si>
  <si>
    <t>2017年1-5月</t>
  </si>
  <si>
    <t>2018年1-6月</t>
  </si>
  <si>
    <t>2017年1-6月</t>
  </si>
  <si>
    <t>2018年1-7月</t>
  </si>
  <si>
    <t>2017年1-7月</t>
  </si>
  <si>
    <t>2018年1-8月</t>
  </si>
  <si>
    <t>2017年1-8月</t>
  </si>
  <si>
    <t>2018年1-9月</t>
  </si>
  <si>
    <t>2017年1-9月</t>
  </si>
  <si>
    <t>2018年1-10月</t>
  </si>
  <si>
    <t>2017年1-10月</t>
  </si>
  <si>
    <t>2018年1-11月</t>
  </si>
  <si>
    <t>2017年1-11月</t>
  </si>
  <si>
    <t>2018年1-12月</t>
  </si>
  <si>
    <t>2017年1-12月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</si>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</sst>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3521F5"/>
      <name val="宋体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  <font>
      <sz val="10"/>
      <color rgb="FF3521F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6" tint="0.79983001947402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5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4" fillId="9" borderId="0" applyNumberFormat="0" applyBorder="0" applyAlignment="0" applyProtection="0"/>
    <xf numFmtId="0" fontId="57" fillId="0" borderId="4" applyNumberFormat="0" applyFill="0" applyAlignment="0" applyProtection="0"/>
    <xf numFmtId="0" fontId="54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8"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" fillId="33" borderId="9" xfId="0" applyFont="1" applyFill="1" applyBorder="1" applyAlignment="1">
      <alignment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7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9" xfId="0" applyFont="1" applyBorder="1" applyAlignment="1">
      <alignment vertical="center"/>
    </xf>
    <xf numFmtId="177" fontId="72" fillId="33" borderId="9" xfId="65" applyNumberFormat="1" applyFont="1" applyFill="1" applyBorder="1" applyAlignment="1">
      <alignment horizontal="center" vertical="center" wrapText="1"/>
      <protection/>
    </xf>
    <xf numFmtId="176" fontId="72" fillId="33" borderId="9" xfId="65" applyNumberFormat="1" applyFont="1" applyFill="1" applyBorder="1" applyAlignment="1">
      <alignment horizontal="center" vertical="center" wrapText="1"/>
      <protection/>
    </xf>
    <xf numFmtId="43" fontId="72" fillId="33" borderId="9" xfId="65" applyNumberFormat="1" applyFont="1" applyFill="1" applyBorder="1" applyAlignment="1">
      <alignment horizontal="center" vertical="center" wrapText="1"/>
      <protection/>
    </xf>
    <xf numFmtId="43" fontId="73" fillId="33" borderId="10" xfId="65" applyNumberFormat="1" applyFont="1" applyFill="1" applyBorder="1" applyAlignment="1">
      <alignment horizontal="center" vertical="center" wrapText="1"/>
      <protection/>
    </xf>
    <xf numFmtId="177" fontId="74" fillId="33" borderId="11" xfId="65" applyNumberFormat="1" applyFont="1" applyFill="1" applyBorder="1" applyAlignment="1">
      <alignment vertical="center"/>
      <protection/>
    </xf>
    <xf numFmtId="178" fontId="74" fillId="33" borderId="11" xfId="65" applyNumberFormat="1" applyFont="1" applyFill="1" applyBorder="1" applyAlignment="1">
      <alignment vertical="center"/>
      <protection/>
    </xf>
    <xf numFmtId="179" fontId="74" fillId="33" borderId="9" xfId="65" applyNumberFormat="1" applyFont="1" applyFill="1" applyBorder="1" applyAlignment="1">
      <alignment vertical="center" wrapText="1"/>
      <protection/>
    </xf>
    <xf numFmtId="43" fontId="74" fillId="33" borderId="9" xfId="65" applyNumberFormat="1" applyFont="1" applyFill="1" applyBorder="1" applyAlignment="1">
      <alignment vertical="center" wrapText="1"/>
      <protection/>
    </xf>
    <xf numFmtId="179" fontId="74" fillId="33" borderId="11" xfId="65" applyNumberFormat="1" applyFont="1" applyFill="1" applyBorder="1" applyAlignment="1">
      <alignment vertical="center" wrapText="1"/>
      <protection/>
    </xf>
    <xf numFmtId="43" fontId="74" fillId="33" borderId="11" xfId="65" applyNumberFormat="1" applyFont="1" applyFill="1" applyBorder="1" applyAlignment="1">
      <alignment vertical="center" wrapText="1"/>
      <protection/>
    </xf>
    <xf numFmtId="178" fontId="74" fillId="33" borderId="11" xfId="65" applyNumberFormat="1" applyFont="1" applyFill="1" applyBorder="1" applyAlignment="1">
      <alignment vertical="center" wrapText="1"/>
      <protection/>
    </xf>
    <xf numFmtId="43" fontId="73" fillId="33" borderId="9" xfId="65" applyNumberFormat="1" applyFont="1" applyFill="1" applyBorder="1" applyAlignment="1">
      <alignment horizontal="center" vertical="center" wrapText="1"/>
      <protection/>
    </xf>
    <xf numFmtId="177" fontId="74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57" fontId="10" fillId="0" borderId="9" xfId="0" applyNumberFormat="1" applyFont="1" applyBorder="1" applyAlignment="1">
      <alignment horizontal="center" vertical="center" wrapText="1"/>
    </xf>
    <xf numFmtId="5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76" fontId="9" fillId="34" borderId="9" xfId="0" applyNumberFormat="1" applyFont="1" applyFill="1" applyBorder="1" applyAlignment="1">
      <alignment horizontal="center" vertical="center"/>
    </xf>
    <xf numFmtId="176" fontId="5" fillId="34" borderId="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176" fontId="9" fillId="35" borderId="9" xfId="0" applyNumberFormat="1" applyFont="1" applyFill="1" applyBorder="1" applyAlignment="1">
      <alignment horizontal="center" vertical="center"/>
    </xf>
    <xf numFmtId="176" fontId="5" fillId="35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80" fontId="5" fillId="0" borderId="9" xfId="0" applyNumberFormat="1" applyFont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176" fontId="9" fillId="36" borderId="9" xfId="0" applyNumberFormat="1" applyFont="1" applyFill="1" applyBorder="1" applyAlignment="1">
      <alignment horizontal="center" vertical="center"/>
    </xf>
    <xf numFmtId="176" fontId="5" fillId="36" borderId="9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176" fontId="9" fillId="37" borderId="9" xfId="0" applyNumberFormat="1" applyFont="1" applyFill="1" applyBorder="1" applyAlignment="1">
      <alignment horizontal="center" vertical="center"/>
    </xf>
    <xf numFmtId="176" fontId="5" fillId="37" borderId="9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180" fontId="9" fillId="37" borderId="9" xfId="0" applyNumberFormat="1" applyFont="1" applyFill="1" applyBorder="1" applyAlignment="1">
      <alignment horizontal="center" vertical="center"/>
    </xf>
    <xf numFmtId="180" fontId="5" fillId="37" borderId="9" xfId="0" applyNumberFormat="1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3" fontId="9" fillId="35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75" fillId="0" borderId="9" xfId="0" applyNumberFormat="1" applyFont="1" applyBorder="1" applyAlignment="1">
      <alignment horizontal="center" vertical="center"/>
    </xf>
    <xf numFmtId="176" fontId="75" fillId="36" borderId="9" xfId="0" applyNumberFormat="1" applyFont="1" applyFill="1" applyBorder="1" applyAlignment="1">
      <alignment horizontal="center" vertical="center"/>
    </xf>
    <xf numFmtId="176" fontId="75" fillId="37" borderId="9" xfId="0" applyNumberFormat="1" applyFont="1" applyFill="1" applyBorder="1" applyAlignment="1">
      <alignment horizontal="center" vertical="center"/>
    </xf>
    <xf numFmtId="43" fontId="9" fillId="0" borderId="9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11" fillId="0" borderId="9" xfId="0" applyNumberFormat="1" applyFont="1" applyFill="1" applyBorder="1" applyAlignment="1">
      <alignment horizontal="center" vertical="center"/>
    </xf>
    <xf numFmtId="181" fontId="5" fillId="34" borderId="9" xfId="0" applyNumberFormat="1" applyFont="1" applyFill="1" applyBorder="1" applyAlignment="1">
      <alignment horizontal="center" vertical="center"/>
    </xf>
    <xf numFmtId="43" fontId="9" fillId="34" borderId="9" xfId="0" applyNumberFormat="1" applyFont="1" applyFill="1" applyBorder="1" applyAlignment="1">
      <alignment horizontal="center" vertical="center"/>
    </xf>
    <xf numFmtId="181" fontId="11" fillId="34" borderId="9" xfId="0" applyNumberFormat="1" applyFont="1" applyFill="1" applyBorder="1" applyAlignment="1">
      <alignment horizontal="center" vertical="center"/>
    </xf>
    <xf numFmtId="43" fontId="5" fillId="36" borderId="9" xfId="0" applyNumberFormat="1" applyFont="1" applyFill="1" applyBorder="1" applyAlignment="1">
      <alignment horizontal="center" vertical="center"/>
    </xf>
    <xf numFmtId="43" fontId="9" fillId="37" borderId="9" xfId="0" applyNumberFormat="1" applyFont="1" applyFill="1" applyBorder="1" applyAlignment="1">
      <alignment horizontal="center" vertical="center"/>
    </xf>
    <xf numFmtId="178" fontId="9" fillId="37" borderId="9" xfId="0" applyNumberFormat="1" applyFont="1" applyFill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/>
    </xf>
    <xf numFmtId="43" fontId="75" fillId="36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80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33" borderId="9" xfId="0" applyFont="1" applyFill="1" applyBorder="1" applyAlignment="1">
      <alignment vertical="center" wrapText="1"/>
    </xf>
    <xf numFmtId="176" fontId="17" fillId="33" borderId="9" xfId="0" applyNumberFormat="1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176" fontId="15" fillId="33" borderId="9" xfId="0" applyNumberFormat="1" applyFont="1" applyFill="1" applyBorder="1" applyAlignment="1">
      <alignment horizontal="center" vertical="center"/>
    </xf>
    <xf numFmtId="176" fontId="15" fillId="33" borderId="9" xfId="0" applyNumberFormat="1" applyFont="1" applyFill="1" applyBorder="1" applyAlignment="1">
      <alignment horizontal="center" vertical="center" wrapText="1"/>
    </xf>
    <xf numFmtId="176" fontId="15" fillId="33" borderId="14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176" fontId="15" fillId="33" borderId="14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176" fontId="15" fillId="33" borderId="16" xfId="0" applyNumberFormat="1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 wrapText="1"/>
    </xf>
    <xf numFmtId="43" fontId="22" fillId="33" borderId="9" xfId="65" applyNumberFormat="1" applyFont="1" applyFill="1" applyBorder="1" applyAlignment="1">
      <alignment horizontal="center" vertical="center" wrapText="1"/>
      <protection/>
    </xf>
    <xf numFmtId="176" fontId="5" fillId="33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80" fontId="15" fillId="3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15" fillId="33" borderId="9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left" vertical="center" wrapText="1"/>
    </xf>
    <xf numFmtId="176" fontId="4" fillId="33" borderId="12" xfId="0" applyNumberFormat="1" applyFont="1" applyFill="1" applyBorder="1" applyAlignment="1">
      <alignment horizontal="center" vertical="center"/>
    </xf>
    <xf numFmtId="176" fontId="15" fillId="33" borderId="12" xfId="0" applyNumberFormat="1" applyFont="1" applyFill="1" applyBorder="1" applyAlignment="1">
      <alignment horizontal="center" vertical="center" wrapText="1"/>
    </xf>
    <xf numFmtId="182" fontId="15" fillId="33" borderId="9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常规_协会平安产险月报1" xfId="66"/>
    <cellStyle name="常规 2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zoomScaleSheetLayoutView="100" workbookViewId="0" topLeftCell="A1">
      <pane xSplit="3" ySplit="4" topLeftCell="D5" activePane="bottomRight" state="frozen"/>
      <selection pane="bottomRight" activeCell="G70" sqref="G70"/>
    </sheetView>
  </sheetViews>
  <sheetFormatPr defaultColWidth="9.00390625" defaultRowHeight="14.25"/>
  <cols>
    <col min="1" max="1" width="4.625" style="31" customWidth="1"/>
    <col min="2" max="2" width="9.25390625" style="31" customWidth="1"/>
    <col min="3" max="3" width="10.50390625" style="0" customWidth="1"/>
    <col min="4" max="9" width="10.25390625" style="33" customWidth="1"/>
    <col min="10" max="10" width="9.00390625" style="33" customWidth="1"/>
    <col min="11" max="11" width="9.25390625" style="33" customWidth="1"/>
    <col min="12" max="13" width="9.875" style="33" customWidth="1"/>
    <col min="14" max="14" width="9.75390625" style="33" customWidth="1"/>
    <col min="15" max="15" width="9.875" style="33" customWidth="1"/>
    <col min="16" max="16" width="8.25390625" style="33" customWidth="1"/>
    <col min="17" max="17" width="9.125" style="33" customWidth="1"/>
  </cols>
  <sheetData>
    <row r="1" spans="1:17" ht="27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/>
      <c r="O1"/>
      <c r="P1"/>
      <c r="Q1"/>
    </row>
    <row r="2" spans="1:17" ht="14.2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/>
      <c r="M2"/>
      <c r="N2"/>
      <c r="O2"/>
      <c r="P2"/>
      <c r="Q2"/>
    </row>
    <row r="3" spans="1:17" s="2" customFormat="1" ht="19.5" customHeight="1">
      <c r="A3" s="169" t="s">
        <v>2</v>
      </c>
      <c r="B3" s="169"/>
      <c r="C3" s="17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94" t="s">
        <v>15</v>
      </c>
      <c r="P3" s="5" t="s">
        <v>16</v>
      </c>
      <c r="Q3" s="11" t="s">
        <v>17</v>
      </c>
    </row>
    <row r="4" spans="1:17" ht="19.5" customHeight="1">
      <c r="A4" s="171" t="s">
        <v>18</v>
      </c>
      <c r="B4" s="171" t="s">
        <v>3</v>
      </c>
      <c r="C4" s="172">
        <f>SUM(D4:Q4)</f>
        <v>113372.482251</v>
      </c>
      <c r="D4" s="173">
        <v>21205.082735999997</v>
      </c>
      <c r="E4" s="173">
        <v>19933.465843000005</v>
      </c>
      <c r="F4" s="173">
        <v>2911.7</v>
      </c>
      <c r="G4" s="173">
        <v>4448.942107000001</v>
      </c>
      <c r="H4" s="173">
        <v>10871.50042</v>
      </c>
      <c r="I4" s="173">
        <v>10052.478688000001</v>
      </c>
      <c r="J4" s="173">
        <v>1795.37</v>
      </c>
      <c r="K4" s="173">
        <v>3811.412757</v>
      </c>
      <c r="L4" s="173">
        <v>459.923667</v>
      </c>
      <c r="M4" s="173">
        <v>1056.094008</v>
      </c>
      <c r="N4" s="173">
        <v>7407.732425</v>
      </c>
      <c r="O4" s="195">
        <v>26507.52627</v>
      </c>
      <c r="P4" s="173">
        <v>2839.83</v>
      </c>
      <c r="Q4" s="173">
        <v>71.42333</v>
      </c>
    </row>
    <row r="5" spans="1:17" ht="19.5" customHeight="1">
      <c r="A5" s="171"/>
      <c r="B5" s="171" t="s">
        <v>19</v>
      </c>
      <c r="C5" s="172">
        <v>-8.635234137938681</v>
      </c>
      <c r="D5" s="174">
        <v>-31.23</v>
      </c>
      <c r="E5" s="173">
        <v>11.341021043883547</v>
      </c>
      <c r="F5" s="173">
        <v>20.48397174624583</v>
      </c>
      <c r="G5" s="173">
        <v>12.761908934592658</v>
      </c>
      <c r="H5" s="173">
        <v>-27.9285431320839</v>
      </c>
      <c r="I5" s="173">
        <v>-7.842795289205568</v>
      </c>
      <c r="J5" s="173">
        <v>-35.55</v>
      </c>
      <c r="K5" s="173">
        <v>-46.06354121711942</v>
      </c>
      <c r="L5" s="173">
        <v>-92.13126918252709</v>
      </c>
      <c r="M5" s="173">
        <v>-38.31689893007213</v>
      </c>
      <c r="N5" s="173">
        <v>5.378947266452415</v>
      </c>
      <c r="O5" s="195">
        <v>71.64988411878433</v>
      </c>
      <c r="P5" s="173">
        <v>-6.77</v>
      </c>
      <c r="Q5" s="173">
        <v>8.27693553508202</v>
      </c>
    </row>
    <row r="6" spans="1:17" ht="19.5" customHeight="1">
      <c r="A6" s="171"/>
      <c r="B6" s="171" t="s">
        <v>20</v>
      </c>
      <c r="C6" s="172">
        <v>2.5115906545006768</v>
      </c>
      <c r="D6" s="174">
        <v>18.703906199260235</v>
      </c>
      <c r="E6" s="173">
        <v>17.582278739269803</v>
      </c>
      <c r="F6" s="173">
        <v>2.5682599006288562</v>
      </c>
      <c r="G6" s="173">
        <v>3.924181616796839</v>
      </c>
      <c r="H6" s="173">
        <v>9.589187961794062</v>
      </c>
      <c r="I6" s="173">
        <v>8.86677127324813</v>
      </c>
      <c r="J6" s="173">
        <v>1.5836029734491979</v>
      </c>
      <c r="K6" s="173">
        <v>3.361849966874463</v>
      </c>
      <c r="L6" s="173">
        <v>0.4056748673648656</v>
      </c>
      <c r="M6" s="173">
        <v>0.9315258756193325</v>
      </c>
      <c r="N6" s="173">
        <v>6.533977450189118</v>
      </c>
      <c r="O6" s="195">
        <v>23.38091725936978</v>
      </c>
      <c r="P6" s="173">
        <v>2.5048670926272774</v>
      </c>
      <c r="Q6" s="47">
        <v>0.06299882350804754</v>
      </c>
    </row>
    <row r="7" spans="1:17" ht="19.5" customHeight="1">
      <c r="A7" s="171"/>
      <c r="B7" s="175" t="s">
        <v>21</v>
      </c>
      <c r="C7" s="176">
        <f>SUM(D7:Q7)</f>
        <v>60229.13526499999</v>
      </c>
      <c r="D7" s="174">
        <v>4586.641527999999</v>
      </c>
      <c r="E7" s="174">
        <v>4114.631802</v>
      </c>
      <c r="F7" s="174">
        <v>966.7700389999999</v>
      </c>
      <c r="G7" s="174">
        <v>971.188805</v>
      </c>
      <c r="H7" s="174">
        <v>3535.06825</v>
      </c>
      <c r="I7" s="174">
        <v>8366.193165</v>
      </c>
      <c r="J7" s="174">
        <v>1375.31</v>
      </c>
      <c r="K7" s="174">
        <v>2124.686831</v>
      </c>
      <c r="L7" s="174">
        <v>15.701204000000002</v>
      </c>
      <c r="M7" s="174">
        <v>789.4708529999999</v>
      </c>
      <c r="N7" s="174">
        <v>6956.117425999998</v>
      </c>
      <c r="O7" s="174">
        <v>24086.141688</v>
      </c>
      <c r="P7" s="174">
        <v>2285.51</v>
      </c>
      <c r="Q7" s="173">
        <v>55.703674</v>
      </c>
    </row>
    <row r="8" spans="1:17" ht="19.5" customHeight="1">
      <c r="A8" s="177"/>
      <c r="B8" s="171" t="s">
        <v>19</v>
      </c>
      <c r="C8" s="172">
        <v>-31.141079166144582</v>
      </c>
      <c r="D8" s="174">
        <v>-73.86</v>
      </c>
      <c r="E8" s="47">
        <v>-36.65820613307027</v>
      </c>
      <c r="F8" s="47">
        <v>0.4792428472741861</v>
      </c>
      <c r="G8" s="47">
        <v>-20.866426648099978</v>
      </c>
      <c r="H8" s="47">
        <v>-65.0264917824908</v>
      </c>
      <c r="I8" s="47">
        <v>-18.565682762247597</v>
      </c>
      <c r="J8" s="47">
        <v>-48.24</v>
      </c>
      <c r="K8" s="47">
        <v>-66.09465609152814</v>
      </c>
      <c r="L8" s="47">
        <v>-99.72004291297505</v>
      </c>
      <c r="M8" s="47">
        <v>-46.96082253938497</v>
      </c>
      <c r="N8" s="47">
        <v>0.612851650095423</v>
      </c>
      <c r="O8" s="47">
        <v>59.764441943739335</v>
      </c>
      <c r="P8" s="187">
        <v>-17.68</v>
      </c>
      <c r="Q8" s="47">
        <v>-15.553879680977856</v>
      </c>
    </row>
    <row r="9" spans="1:17" ht="19.5" customHeight="1">
      <c r="A9" s="171" t="s">
        <v>22</v>
      </c>
      <c r="B9" s="178" t="s">
        <v>23</v>
      </c>
      <c r="C9" s="172">
        <f>SUM(D9:Q9)</f>
        <v>60842.101472</v>
      </c>
      <c r="D9" s="174">
        <v>20717.798301</v>
      </c>
      <c r="E9" s="179">
        <v>19230.110577000007</v>
      </c>
      <c r="F9" s="178">
        <v>2529.09</v>
      </c>
      <c r="G9" s="179">
        <v>3796.541366000001</v>
      </c>
      <c r="H9" s="179">
        <v>9465.881459</v>
      </c>
      <c r="I9" s="179">
        <v>1704.759083</v>
      </c>
      <c r="J9" s="178">
        <v>0</v>
      </c>
      <c r="K9" s="179">
        <v>844.302533</v>
      </c>
      <c r="L9" s="179">
        <v>0</v>
      </c>
      <c r="M9" s="179">
        <v>472.73266600000005</v>
      </c>
      <c r="N9" s="179">
        <v>217.53242500000005</v>
      </c>
      <c r="O9" s="179">
        <v>1796.884735</v>
      </c>
      <c r="P9" s="179">
        <v>0</v>
      </c>
      <c r="Q9" s="179">
        <v>66.468327</v>
      </c>
    </row>
    <row r="10" spans="1:17" ht="19.5" customHeight="1">
      <c r="A10" s="171"/>
      <c r="B10" s="171" t="s">
        <v>19</v>
      </c>
      <c r="C10" s="172">
        <v>3.896073144134261</v>
      </c>
      <c r="D10" s="174">
        <v>-11.404219752136937</v>
      </c>
      <c r="E10" s="173">
        <v>13.611898915510912</v>
      </c>
      <c r="F10" s="173">
        <v>19.349054066170535</v>
      </c>
      <c r="G10" s="173">
        <v>14.023047150967095</v>
      </c>
      <c r="H10" s="173">
        <v>19.9050369121506</v>
      </c>
      <c r="I10" s="173">
        <v>-21.873064873495977</v>
      </c>
      <c r="J10" s="171">
        <v>0</v>
      </c>
      <c r="K10" s="173">
        <v>11.984676462345313</v>
      </c>
      <c r="L10" s="173" t="s">
        <v>24</v>
      </c>
      <c r="M10" s="173">
        <v>27.746259467908875</v>
      </c>
      <c r="N10" s="173">
        <v>21.789644413586505</v>
      </c>
      <c r="O10" s="173">
        <v>32.08902811731922</v>
      </c>
      <c r="P10" s="187">
        <v>0</v>
      </c>
      <c r="Q10" s="173">
        <v>1.3449732802063297</v>
      </c>
    </row>
    <row r="11" spans="1:17" ht="19.5" customHeight="1">
      <c r="A11" s="171"/>
      <c r="B11" s="171" t="s">
        <v>20</v>
      </c>
      <c r="C11" s="172">
        <v>2.56835934083297</v>
      </c>
      <c r="D11" s="174">
        <v>34.0517467341829</v>
      </c>
      <c r="E11" s="173">
        <v>31.606585097738364</v>
      </c>
      <c r="F11" s="173">
        <v>4.156809082546083</v>
      </c>
      <c r="G11" s="173">
        <v>6.239990523251729</v>
      </c>
      <c r="H11" s="173">
        <v>15.558110633894312</v>
      </c>
      <c r="I11" s="173">
        <v>2.801939843883504</v>
      </c>
      <c r="J11" s="171">
        <v>0</v>
      </c>
      <c r="K11" s="173">
        <v>1.3876945611231961</v>
      </c>
      <c r="L11" s="187">
        <v>0</v>
      </c>
      <c r="M11" s="173">
        <v>0.776982803951233</v>
      </c>
      <c r="N11" s="173">
        <v>0.3575360149256352</v>
      </c>
      <c r="O11" s="173">
        <v>2.953357447436197</v>
      </c>
      <c r="P11" s="173">
        <v>0</v>
      </c>
      <c r="Q11" s="173">
        <v>0.10924725706686715</v>
      </c>
    </row>
    <row r="12" spans="1:17" ht="19.5" customHeight="1">
      <c r="A12" s="171"/>
      <c r="B12" s="171" t="s">
        <v>25</v>
      </c>
      <c r="C12" s="172">
        <f>SUM(D12:Q12)</f>
        <v>21998.894600000003</v>
      </c>
      <c r="D12" s="174">
        <v>12758.643865</v>
      </c>
      <c r="E12" s="173">
        <v>5236.2368830000005</v>
      </c>
      <c r="F12" s="173">
        <v>201.07</v>
      </c>
      <c r="G12" s="173">
        <v>250.691346</v>
      </c>
      <c r="H12" s="173">
        <v>1565.550228</v>
      </c>
      <c r="I12" s="173">
        <v>316.324434</v>
      </c>
      <c r="J12" s="171">
        <v>0</v>
      </c>
      <c r="K12" s="173">
        <v>148.7455</v>
      </c>
      <c r="L12" s="187">
        <v>0</v>
      </c>
      <c r="M12" s="173">
        <v>48.783597</v>
      </c>
      <c r="N12" s="173">
        <v>24.955826999999996</v>
      </c>
      <c r="O12" s="173">
        <v>1442.299584</v>
      </c>
      <c r="P12" s="173">
        <v>0</v>
      </c>
      <c r="Q12" s="173">
        <v>5.593336</v>
      </c>
    </row>
    <row r="13" spans="1:17" ht="19.5" customHeight="1">
      <c r="A13" s="171"/>
      <c r="B13" s="171" t="s">
        <v>26</v>
      </c>
      <c r="C13" s="172">
        <f aca="true" t="shared" si="0" ref="C13:C22">SUM(D13:Q13)</f>
        <v>29707.107294000005</v>
      </c>
      <c r="D13" s="174">
        <v>5572.45567</v>
      </c>
      <c r="E13" s="173">
        <v>11618.538346000001</v>
      </c>
      <c r="F13" s="173">
        <v>1928.88</v>
      </c>
      <c r="G13" s="173">
        <v>2110.437496</v>
      </c>
      <c r="H13" s="173">
        <v>6296.787538</v>
      </c>
      <c r="I13" s="173">
        <v>1190.164</v>
      </c>
      <c r="J13" s="171">
        <v>0</v>
      </c>
      <c r="K13" s="173">
        <v>496.0243</v>
      </c>
      <c r="L13" s="187">
        <v>0</v>
      </c>
      <c r="M13" s="173">
        <v>297.00914700000004</v>
      </c>
      <c r="N13" s="173">
        <v>155.15458699999996</v>
      </c>
      <c r="O13" s="173">
        <v>0</v>
      </c>
      <c r="P13" s="173">
        <v>0</v>
      </c>
      <c r="Q13" s="173">
        <v>41.656209999999994</v>
      </c>
    </row>
    <row r="14" spans="1:17" ht="19.5" customHeight="1">
      <c r="A14" s="171"/>
      <c r="B14" s="171" t="s">
        <v>27</v>
      </c>
      <c r="C14" s="172">
        <f t="shared" si="0"/>
        <v>0.02</v>
      </c>
      <c r="D14" s="174">
        <v>0</v>
      </c>
      <c r="E14" s="47">
        <v>0</v>
      </c>
      <c r="F14" s="6">
        <v>0.02</v>
      </c>
      <c r="G14" s="47">
        <v>0</v>
      </c>
      <c r="H14" s="47">
        <v>0</v>
      </c>
      <c r="I14" s="47">
        <v>0</v>
      </c>
      <c r="J14" s="171">
        <v>0</v>
      </c>
      <c r="K14" s="173">
        <v>0</v>
      </c>
      <c r="L14" s="187">
        <v>0</v>
      </c>
      <c r="M14" s="173">
        <v>0</v>
      </c>
      <c r="N14" s="187">
        <v>0</v>
      </c>
      <c r="O14" s="187">
        <v>0</v>
      </c>
      <c r="P14" s="187">
        <v>0</v>
      </c>
      <c r="Q14" s="187">
        <v>0</v>
      </c>
    </row>
    <row r="15" spans="1:17" ht="19.5" customHeight="1">
      <c r="A15" s="171"/>
      <c r="B15" s="171" t="s">
        <v>28</v>
      </c>
      <c r="C15" s="172">
        <f t="shared" si="0"/>
        <v>143.16298999999998</v>
      </c>
      <c r="D15" s="174">
        <v>0</v>
      </c>
      <c r="E15" s="47">
        <v>0.686989</v>
      </c>
      <c r="F15" s="47">
        <v>54.5</v>
      </c>
      <c r="G15" s="47">
        <v>0.048054999999999994</v>
      </c>
      <c r="H15" s="47">
        <v>67.436831</v>
      </c>
      <c r="I15" s="47">
        <v>10.435899000000001</v>
      </c>
      <c r="J15" s="171">
        <v>0</v>
      </c>
      <c r="K15" s="173">
        <v>0</v>
      </c>
      <c r="L15" s="187">
        <v>0</v>
      </c>
      <c r="M15" s="173">
        <v>7.612431</v>
      </c>
      <c r="N15" s="173">
        <v>2.442785</v>
      </c>
      <c r="O15" s="173">
        <v>0</v>
      </c>
      <c r="P15" s="187">
        <v>0</v>
      </c>
      <c r="Q15" s="173">
        <v>0</v>
      </c>
    </row>
    <row r="16" spans="1:17" ht="19.5" customHeight="1">
      <c r="A16" s="171"/>
      <c r="B16" s="180" t="s">
        <v>29</v>
      </c>
      <c r="C16" s="172">
        <f t="shared" si="0"/>
        <v>6759.262283999999</v>
      </c>
      <c r="D16" s="174">
        <v>1104.5980710000001</v>
      </c>
      <c r="E16" s="47">
        <v>2150.723592</v>
      </c>
      <c r="F16" s="173">
        <v>298.1</v>
      </c>
      <c r="G16" s="173">
        <v>1338.8505530000002</v>
      </c>
      <c r="H16" s="173">
        <v>1230.059803</v>
      </c>
      <c r="I16" s="173">
        <v>0</v>
      </c>
      <c r="J16" s="173">
        <v>0</v>
      </c>
      <c r="K16" s="173">
        <v>180.6937</v>
      </c>
      <c r="L16" s="187">
        <v>0</v>
      </c>
      <c r="M16" s="173">
        <v>93.635085</v>
      </c>
      <c r="N16" s="173">
        <v>29.683607999999996</v>
      </c>
      <c r="O16" s="173">
        <v>314.437412</v>
      </c>
      <c r="P16" s="187">
        <v>0</v>
      </c>
      <c r="Q16" s="173">
        <v>18.48046</v>
      </c>
    </row>
    <row r="17" spans="1:17" ht="19.5" customHeight="1">
      <c r="A17" s="171"/>
      <c r="B17" s="180" t="s">
        <v>30</v>
      </c>
      <c r="C17" s="172">
        <f t="shared" si="0"/>
        <v>1267.876545</v>
      </c>
      <c r="D17" s="174">
        <v>560.381958</v>
      </c>
      <c r="E17" s="173">
        <v>95.591627</v>
      </c>
      <c r="F17" s="173">
        <v>0.12</v>
      </c>
      <c r="G17" s="173">
        <v>92.75184200000001</v>
      </c>
      <c r="H17" s="173">
        <v>286.048681</v>
      </c>
      <c r="I17" s="173">
        <v>162.009981</v>
      </c>
      <c r="J17" s="173">
        <v>0</v>
      </c>
      <c r="K17" s="173">
        <v>18.782429999999998</v>
      </c>
      <c r="L17" s="187">
        <v>0</v>
      </c>
      <c r="M17" s="173">
        <v>13.411339000000002</v>
      </c>
      <c r="N17" s="173">
        <v>0.8115600000000001</v>
      </c>
      <c r="O17" s="173">
        <v>37.492768</v>
      </c>
      <c r="P17" s="187">
        <v>0</v>
      </c>
      <c r="Q17" s="173">
        <v>0.47435900000000003</v>
      </c>
    </row>
    <row r="18" spans="1:17" ht="19.5" customHeight="1">
      <c r="A18" s="171"/>
      <c r="B18" s="180" t="s">
        <v>31</v>
      </c>
      <c r="C18" s="172">
        <f t="shared" si="0"/>
        <v>93.76099200000004</v>
      </c>
      <c r="D18" s="174">
        <v>18.989620000000002</v>
      </c>
      <c r="E18" s="173">
        <v>27.359348000000043</v>
      </c>
      <c r="F18" s="173">
        <v>35.63</v>
      </c>
      <c r="G18" s="173">
        <v>0</v>
      </c>
      <c r="H18" s="173">
        <v>0</v>
      </c>
      <c r="I18" s="173">
        <v>0</v>
      </c>
      <c r="J18" s="173">
        <v>0</v>
      </c>
      <c r="K18" s="173">
        <v>0.046225999999999996</v>
      </c>
      <c r="L18" s="187">
        <v>0</v>
      </c>
      <c r="M18" s="173">
        <v>7.224854</v>
      </c>
      <c r="N18" s="173">
        <v>4.254907</v>
      </c>
      <c r="O18" s="173">
        <v>0</v>
      </c>
      <c r="P18" s="187">
        <v>0</v>
      </c>
      <c r="Q18" s="173">
        <v>0.256037</v>
      </c>
    </row>
    <row r="19" spans="1:17" ht="19.5" customHeight="1">
      <c r="A19" s="171"/>
      <c r="B19" s="180" t="s">
        <v>32</v>
      </c>
      <c r="C19" s="172">
        <f t="shared" si="0"/>
        <v>872.016767</v>
      </c>
      <c r="D19" s="174">
        <v>702.7291170000001</v>
      </c>
      <c r="E19" s="47">
        <v>100.97379199999999</v>
      </c>
      <c r="F19" s="47">
        <v>10.77</v>
      </c>
      <c r="G19" s="47">
        <v>3.7620740000000006</v>
      </c>
      <c r="H19" s="47">
        <v>19.998378</v>
      </c>
      <c r="I19" s="47">
        <v>25.824769</v>
      </c>
      <c r="J19" s="173">
        <v>0</v>
      </c>
      <c r="K19" s="173">
        <v>0.010376999999999999</v>
      </c>
      <c r="L19" s="187">
        <v>0</v>
      </c>
      <c r="M19" s="173">
        <v>5.056213</v>
      </c>
      <c r="N19" s="173">
        <v>0.229151</v>
      </c>
      <c r="O19" s="173">
        <v>2.6549709999999997</v>
      </c>
      <c r="P19" s="187">
        <v>0</v>
      </c>
      <c r="Q19" s="173">
        <v>0.007925</v>
      </c>
    </row>
    <row r="20" spans="1:17" ht="19.5" customHeight="1">
      <c r="A20" s="171"/>
      <c r="B20" s="181" t="s">
        <v>33</v>
      </c>
      <c r="C20" s="172">
        <f t="shared" si="0"/>
        <v>13959.057744999998</v>
      </c>
      <c r="D20" s="174">
        <v>4294.2161129999995</v>
      </c>
      <c r="E20" s="173">
        <v>3764.359991</v>
      </c>
      <c r="F20" s="173">
        <v>845.6563279999999</v>
      </c>
      <c r="G20" s="173">
        <v>763.2460090000001</v>
      </c>
      <c r="H20" s="173">
        <v>2706.588529</v>
      </c>
      <c r="I20" s="173">
        <v>519.374761</v>
      </c>
      <c r="J20" s="171">
        <v>0</v>
      </c>
      <c r="K20" s="173">
        <v>143.976607</v>
      </c>
      <c r="L20" s="187">
        <v>0</v>
      </c>
      <c r="M20" s="173">
        <v>248.583157</v>
      </c>
      <c r="N20" s="173">
        <v>88.61742600000001</v>
      </c>
      <c r="O20" s="173">
        <v>533.6901529999999</v>
      </c>
      <c r="P20" s="187">
        <v>0</v>
      </c>
      <c r="Q20" s="173">
        <v>50.748671</v>
      </c>
    </row>
    <row r="21" spans="1:17" ht="19.5" customHeight="1">
      <c r="A21" s="171"/>
      <c r="B21" s="182" t="s">
        <v>34</v>
      </c>
      <c r="C21" s="172">
        <f t="shared" si="0"/>
        <v>6352.191925</v>
      </c>
      <c r="D21" s="183">
        <v>1261.2270650000003</v>
      </c>
      <c r="E21" s="173">
        <v>1717.228728</v>
      </c>
      <c r="F21" s="173">
        <v>216.973275</v>
      </c>
      <c r="G21" s="184">
        <v>358.7126119999999</v>
      </c>
      <c r="H21" s="184">
        <v>1769.833736</v>
      </c>
      <c r="I21" s="173">
        <v>132.676481</v>
      </c>
      <c r="J21" s="171">
        <v>0</v>
      </c>
      <c r="K21" s="173">
        <v>111.3628</v>
      </c>
      <c r="L21" s="187">
        <v>0</v>
      </c>
      <c r="M21" s="173">
        <v>197.57210000000003</v>
      </c>
      <c r="N21" s="173">
        <v>10.27429</v>
      </c>
      <c r="O21" s="173">
        <v>528.956238</v>
      </c>
      <c r="P21" s="187">
        <v>0</v>
      </c>
      <c r="Q21" s="173">
        <v>47.3746</v>
      </c>
    </row>
    <row r="22" spans="1:17" ht="19.5" customHeight="1">
      <c r="A22" s="171"/>
      <c r="B22" s="181" t="s">
        <v>35</v>
      </c>
      <c r="C22" s="185">
        <f t="shared" si="0"/>
        <v>11783</v>
      </c>
      <c r="D22" s="6">
        <v>2560</v>
      </c>
      <c r="E22" s="6">
        <v>2386</v>
      </c>
      <c r="F22" s="6">
        <v>277</v>
      </c>
      <c r="G22" s="6">
        <v>794</v>
      </c>
      <c r="H22" s="6">
        <v>2537</v>
      </c>
      <c r="I22" s="6">
        <v>383</v>
      </c>
      <c r="J22" s="171">
        <v>0</v>
      </c>
      <c r="K22" s="171">
        <v>299</v>
      </c>
      <c r="L22" s="171">
        <v>0</v>
      </c>
      <c r="M22" s="171">
        <v>644</v>
      </c>
      <c r="N22" s="171">
        <v>302</v>
      </c>
      <c r="O22" s="171">
        <v>1492</v>
      </c>
      <c r="P22" s="187">
        <v>0</v>
      </c>
      <c r="Q22" s="187">
        <v>109</v>
      </c>
    </row>
    <row r="23" spans="1:17" ht="19.5" customHeight="1">
      <c r="A23" s="171"/>
      <c r="B23" s="181" t="s">
        <v>36</v>
      </c>
      <c r="C23" s="186" t="s">
        <v>37</v>
      </c>
      <c r="D23" s="173">
        <v>2600.11044921875</v>
      </c>
      <c r="E23" s="173">
        <v>3719.722308482235</v>
      </c>
      <c r="F23" s="173">
        <v>7184.22708256881</v>
      </c>
      <c r="G23" s="173">
        <v>4806.335069269522</v>
      </c>
      <c r="H23" s="173">
        <v>4516.48900730215</v>
      </c>
      <c r="I23" s="173">
        <v>1500.1345177665</v>
      </c>
      <c r="J23" s="171">
        <v>0</v>
      </c>
      <c r="K23" s="173">
        <v>11275.531914893618</v>
      </c>
      <c r="L23" s="171" t="s">
        <v>24</v>
      </c>
      <c r="M23" s="173">
        <v>1249.9218944099377</v>
      </c>
      <c r="N23" s="173">
        <v>518.5823076923077</v>
      </c>
      <c r="O23" s="173">
        <v>944.28</v>
      </c>
      <c r="P23" s="187">
        <v>0</v>
      </c>
      <c r="Q23" s="173">
        <v>633.6660550458716</v>
      </c>
    </row>
    <row r="24" spans="1:17" ht="19.5" customHeight="1">
      <c r="A24" s="171"/>
      <c r="B24" s="181" t="s">
        <v>38</v>
      </c>
      <c r="C24" s="186" t="s">
        <v>37</v>
      </c>
      <c r="D24" s="173">
        <v>6890.56185300207</v>
      </c>
      <c r="E24" s="173">
        <v>2325.7556800225734</v>
      </c>
      <c r="F24" s="173">
        <v>8548.91650655022</v>
      </c>
      <c r="G24" s="173">
        <v>4755.426847352026</v>
      </c>
      <c r="H24" s="173">
        <v>5362.00791940019</v>
      </c>
      <c r="I24" s="173">
        <v>3648.47530864198</v>
      </c>
      <c r="J24" s="171">
        <v>0</v>
      </c>
      <c r="K24" s="173">
        <v>5463.40206185567</v>
      </c>
      <c r="L24" s="171" t="s">
        <v>24</v>
      </c>
      <c r="M24" s="173">
        <v>5330.792715231788</v>
      </c>
      <c r="N24" s="173">
        <v>4148.658461538462</v>
      </c>
      <c r="O24" s="173">
        <v>7335.42</v>
      </c>
      <c r="P24" s="187">
        <v>0</v>
      </c>
      <c r="Q24" s="173">
        <v>1973.417142857143</v>
      </c>
    </row>
    <row r="25" spans="1:17" ht="19.5" customHeight="1">
      <c r="A25" s="171"/>
      <c r="B25" s="180" t="s">
        <v>39</v>
      </c>
      <c r="C25" s="186" t="s">
        <v>37</v>
      </c>
      <c r="D25" s="173">
        <v>17.256488035052243</v>
      </c>
      <c r="E25" s="173">
        <v>55.6582460464161</v>
      </c>
      <c r="F25" s="173">
        <v>46.3898916967509</v>
      </c>
      <c r="G25" s="173">
        <v>29.848866498740556</v>
      </c>
      <c r="H25" s="173">
        <v>17.8627760252366</v>
      </c>
      <c r="I25" s="173">
        <v>19.5431472081218</v>
      </c>
      <c r="J25" s="171">
        <v>0</v>
      </c>
      <c r="K25" s="173">
        <v>15.666666666666668</v>
      </c>
      <c r="L25" s="171">
        <v>0</v>
      </c>
      <c r="M25" s="173">
        <v>13.509316770186336</v>
      </c>
      <c r="N25" s="173">
        <v>7.05</v>
      </c>
      <c r="O25" s="173">
        <v>10.66</v>
      </c>
      <c r="P25" s="187">
        <v>0</v>
      </c>
      <c r="Q25" s="173">
        <v>22.93577981651376</v>
      </c>
    </row>
    <row r="26" spans="1:17" ht="19.5" customHeight="1">
      <c r="A26" s="171" t="s">
        <v>40</v>
      </c>
      <c r="B26" s="171" t="s">
        <v>23</v>
      </c>
      <c r="C26" s="172">
        <f>SUM(D26:Q26)</f>
        <v>286.46573900000004</v>
      </c>
      <c r="D26" s="173">
        <v>129.017423</v>
      </c>
      <c r="E26" s="173">
        <v>37.330849</v>
      </c>
      <c r="F26" s="171">
        <v>0</v>
      </c>
      <c r="G26" s="173">
        <v>56.802682</v>
      </c>
      <c r="H26" s="187">
        <v>0</v>
      </c>
      <c r="I26" s="173">
        <v>13.031604000000002</v>
      </c>
      <c r="J26" s="171">
        <v>0</v>
      </c>
      <c r="K26" s="173">
        <v>12.73621</v>
      </c>
      <c r="L26" s="173">
        <v>2.270272</v>
      </c>
      <c r="M26" s="173">
        <v>3.002021</v>
      </c>
      <c r="N26" s="171">
        <v>0</v>
      </c>
      <c r="O26" s="173">
        <v>31.182975</v>
      </c>
      <c r="P26" s="171">
        <v>0</v>
      </c>
      <c r="Q26" s="173">
        <v>1.091703</v>
      </c>
    </row>
    <row r="27" spans="1:17" ht="19.5" customHeight="1">
      <c r="A27" s="171"/>
      <c r="B27" s="171" t="s">
        <v>19</v>
      </c>
      <c r="C27" s="172">
        <v>-56.360712479434525</v>
      </c>
      <c r="D27" s="173">
        <v>60.931555360456905</v>
      </c>
      <c r="E27" s="173">
        <v>-34.249061216659506</v>
      </c>
      <c r="F27" s="171">
        <v>0</v>
      </c>
      <c r="G27" s="173">
        <v>-18.711162800229285</v>
      </c>
      <c r="H27" s="187" t="s">
        <v>24</v>
      </c>
      <c r="I27" s="173">
        <v>-79.09085185418373</v>
      </c>
      <c r="J27" s="171">
        <v>0</v>
      </c>
      <c r="K27" s="173">
        <v>26.853051390076764</v>
      </c>
      <c r="L27" s="173">
        <v>12.16104989926472</v>
      </c>
      <c r="M27" s="173">
        <v>166.96163853895993</v>
      </c>
      <c r="N27" s="171">
        <v>0</v>
      </c>
      <c r="O27" s="173">
        <v>-40.420408744257315</v>
      </c>
      <c r="P27" s="173">
        <v>-1</v>
      </c>
      <c r="Q27" s="173">
        <v>189.30167109217248</v>
      </c>
    </row>
    <row r="28" spans="1:17" ht="19.5" customHeight="1">
      <c r="A28" s="171"/>
      <c r="B28" s="171" t="s">
        <v>20</v>
      </c>
      <c r="C28" s="172">
        <v>0.3530262721523776</v>
      </c>
      <c r="D28" s="173">
        <v>45.03764514750575</v>
      </c>
      <c r="E28" s="173">
        <v>13.031523116975603</v>
      </c>
      <c r="F28" s="171">
        <v>0</v>
      </c>
      <c r="G28" s="173">
        <v>19.828787274278543</v>
      </c>
      <c r="H28" s="187">
        <v>0</v>
      </c>
      <c r="I28" s="173">
        <v>4.549096881704238</v>
      </c>
      <c r="J28" s="171">
        <v>0</v>
      </c>
      <c r="K28" s="173">
        <v>4.445980187529511</v>
      </c>
      <c r="L28" s="173">
        <v>0.7925108279702515</v>
      </c>
      <c r="M28" s="173">
        <v>1.0479511478334238</v>
      </c>
      <c r="N28" s="173">
        <v>0</v>
      </c>
      <c r="O28" s="173">
        <v>10.885411675704784</v>
      </c>
      <c r="P28" s="173">
        <v>0</v>
      </c>
      <c r="Q28" s="173">
        <v>0.38109374049788197</v>
      </c>
    </row>
    <row r="29" spans="1:17" ht="19.5" customHeight="1">
      <c r="A29" s="171"/>
      <c r="B29" s="171" t="s">
        <v>41</v>
      </c>
      <c r="C29" s="172">
        <f aca="true" t="shared" si="1" ref="C29:C37">SUM(D29:Q29)</f>
        <v>67.317487</v>
      </c>
      <c r="D29" s="173">
        <v>46.624714000000004</v>
      </c>
      <c r="E29" s="173">
        <v>0.980383</v>
      </c>
      <c r="F29" s="171">
        <v>0</v>
      </c>
      <c r="G29" s="173">
        <v>19.961884999999995</v>
      </c>
      <c r="H29" s="187">
        <v>0</v>
      </c>
      <c r="I29" s="171">
        <v>0.217</v>
      </c>
      <c r="J29" s="171">
        <v>0</v>
      </c>
      <c r="K29" s="173">
        <v>0.0034</v>
      </c>
      <c r="L29" s="173">
        <v>-0.46989499999999973</v>
      </c>
      <c r="M29" s="173">
        <v>0</v>
      </c>
      <c r="N29" s="171">
        <v>0</v>
      </c>
      <c r="O29" s="171">
        <v>0</v>
      </c>
      <c r="P29" s="171">
        <v>0</v>
      </c>
      <c r="Q29" s="171">
        <v>0</v>
      </c>
    </row>
    <row r="30" spans="1:17" ht="19.5" customHeight="1">
      <c r="A30" s="171"/>
      <c r="B30" s="171" t="s">
        <v>26</v>
      </c>
      <c r="C30" s="172">
        <f t="shared" si="1"/>
        <v>2.941145</v>
      </c>
      <c r="D30" s="173">
        <v>1.219835</v>
      </c>
      <c r="E30" s="173">
        <v>0.8306</v>
      </c>
      <c r="F30" s="171">
        <v>0</v>
      </c>
      <c r="G30" s="173">
        <v>0</v>
      </c>
      <c r="H30" s="187">
        <v>0</v>
      </c>
      <c r="I30" s="171">
        <v>0</v>
      </c>
      <c r="J30" s="171">
        <v>0</v>
      </c>
      <c r="K30" s="171">
        <v>0</v>
      </c>
      <c r="L30" s="173">
        <v>0.89071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</row>
    <row r="31" spans="1:17" ht="19.5" customHeight="1">
      <c r="A31" s="171"/>
      <c r="B31" s="171" t="s">
        <v>29</v>
      </c>
      <c r="C31" s="172">
        <f t="shared" si="1"/>
        <v>6.869228</v>
      </c>
      <c r="D31" s="173">
        <v>4.547308</v>
      </c>
      <c r="E31" s="173">
        <v>0.2862</v>
      </c>
      <c r="F31" s="171">
        <v>0</v>
      </c>
      <c r="G31" s="171">
        <v>0</v>
      </c>
      <c r="H31" s="187">
        <v>0</v>
      </c>
      <c r="I31" s="171">
        <v>0</v>
      </c>
      <c r="J31" s="171">
        <v>0</v>
      </c>
      <c r="K31" s="171">
        <v>0</v>
      </c>
      <c r="L31" s="173">
        <v>2.03572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</row>
    <row r="32" spans="1:17" ht="19.5" customHeight="1">
      <c r="A32" s="171"/>
      <c r="B32" s="171" t="s">
        <v>30</v>
      </c>
      <c r="C32" s="172">
        <f t="shared" si="1"/>
        <v>98.61930900000002</v>
      </c>
      <c r="D32" s="173">
        <v>41.563565000000004</v>
      </c>
      <c r="E32" s="173">
        <v>7.401872</v>
      </c>
      <c r="F32" s="171">
        <v>0</v>
      </c>
      <c r="G32" s="173">
        <v>6.714766</v>
      </c>
      <c r="H32" s="187">
        <v>0</v>
      </c>
      <c r="I32" s="173">
        <v>9.8938</v>
      </c>
      <c r="J32" s="171">
        <v>0</v>
      </c>
      <c r="K32" s="173">
        <v>1.9934830000000001</v>
      </c>
      <c r="L32" s="173">
        <v>-0.008849999999999998</v>
      </c>
      <c r="M32" s="173">
        <v>0.8281729999999999</v>
      </c>
      <c r="N32" s="173">
        <v>0</v>
      </c>
      <c r="O32" s="173">
        <v>30.2325</v>
      </c>
      <c r="P32" s="173">
        <v>0</v>
      </c>
      <c r="Q32" s="173">
        <v>0</v>
      </c>
    </row>
    <row r="33" spans="1:17" ht="19.5" customHeight="1">
      <c r="A33" s="171"/>
      <c r="B33" s="171" t="s">
        <v>31</v>
      </c>
      <c r="C33" s="172">
        <f t="shared" si="1"/>
        <v>0</v>
      </c>
      <c r="D33" s="171">
        <v>0</v>
      </c>
      <c r="E33" s="171">
        <v>0</v>
      </c>
      <c r="F33" s="171">
        <v>0</v>
      </c>
      <c r="G33" s="171">
        <v>0</v>
      </c>
      <c r="H33" s="187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</row>
    <row r="34" spans="1:17" ht="19.5" customHeight="1">
      <c r="A34" s="171"/>
      <c r="B34" s="171" t="s">
        <v>32</v>
      </c>
      <c r="C34" s="172">
        <f t="shared" si="1"/>
        <v>110.71857</v>
      </c>
      <c r="D34" s="173">
        <v>35.062001</v>
      </c>
      <c r="E34" s="173">
        <v>27.831794</v>
      </c>
      <c r="F34" s="171">
        <v>0</v>
      </c>
      <c r="G34" s="173">
        <v>30.126031000000005</v>
      </c>
      <c r="H34" s="187">
        <v>0</v>
      </c>
      <c r="I34" s="173">
        <v>2.9208040000000004</v>
      </c>
      <c r="J34" s="171">
        <v>0</v>
      </c>
      <c r="K34" s="173">
        <v>10.739327</v>
      </c>
      <c r="L34" s="173">
        <v>-0.17741300000000004</v>
      </c>
      <c r="M34" s="173">
        <v>2.173848</v>
      </c>
      <c r="N34" s="173">
        <v>0</v>
      </c>
      <c r="O34" s="173">
        <v>0.950475</v>
      </c>
      <c r="P34" s="173">
        <v>0</v>
      </c>
      <c r="Q34" s="173">
        <v>1.091703</v>
      </c>
    </row>
    <row r="35" spans="1:17" ht="19.5" customHeight="1">
      <c r="A35" s="171"/>
      <c r="B35" s="171" t="s">
        <v>42</v>
      </c>
      <c r="C35" s="172">
        <f t="shared" si="1"/>
        <v>0</v>
      </c>
      <c r="D35" s="171">
        <v>0</v>
      </c>
      <c r="E35" s="173">
        <v>0</v>
      </c>
      <c r="F35" s="171">
        <v>0</v>
      </c>
      <c r="G35" s="171">
        <v>0</v>
      </c>
      <c r="H35" s="187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</row>
    <row r="36" spans="1:17" ht="19.5" customHeight="1">
      <c r="A36" s="171"/>
      <c r="B36" s="180" t="s">
        <v>33</v>
      </c>
      <c r="C36" s="172">
        <f t="shared" si="1"/>
        <v>221.312513</v>
      </c>
      <c r="D36" s="173">
        <v>78.27565</v>
      </c>
      <c r="E36" s="173">
        <v>35.190349</v>
      </c>
      <c r="F36" s="171">
        <v>0</v>
      </c>
      <c r="G36" s="173">
        <v>49.54673900000001</v>
      </c>
      <c r="H36" s="187">
        <v>0</v>
      </c>
      <c r="I36" s="173">
        <v>9.436603999999999</v>
      </c>
      <c r="J36" s="171">
        <v>0</v>
      </c>
      <c r="K36" s="173">
        <v>12.73621</v>
      </c>
      <c r="L36" s="173">
        <v>0.8502619999999999</v>
      </c>
      <c r="M36" s="173">
        <v>3.002021</v>
      </c>
      <c r="N36" s="171">
        <v>0</v>
      </c>
      <c r="O36" s="173">
        <v>31.182975</v>
      </c>
      <c r="P36" s="173">
        <v>0</v>
      </c>
      <c r="Q36" s="173">
        <v>1.091703</v>
      </c>
    </row>
    <row r="37" spans="1:17" ht="19.5" customHeight="1">
      <c r="A37" s="171" t="s">
        <v>43</v>
      </c>
      <c r="B37" s="171" t="s">
        <v>44</v>
      </c>
      <c r="C37" s="172">
        <f t="shared" si="1"/>
        <v>51526.618367</v>
      </c>
      <c r="D37" s="173">
        <v>358.267012</v>
      </c>
      <c r="E37" s="173">
        <v>332.801355</v>
      </c>
      <c r="F37" s="173">
        <v>12.18</v>
      </c>
      <c r="G37" s="173">
        <v>595.5980589999999</v>
      </c>
      <c r="H37" s="173">
        <v>1396.465531</v>
      </c>
      <c r="I37" s="173">
        <v>8334.688001</v>
      </c>
      <c r="J37" s="173">
        <v>1795.37</v>
      </c>
      <c r="K37" s="173">
        <v>2954.374014</v>
      </c>
      <c r="L37" s="173">
        <v>453.98733</v>
      </c>
      <c r="M37" s="173">
        <v>579.535205</v>
      </c>
      <c r="N37" s="173">
        <v>7190.200000000001</v>
      </c>
      <c r="O37" s="173">
        <v>24679.45856</v>
      </c>
      <c r="P37" s="173">
        <v>2839.83</v>
      </c>
      <c r="Q37" s="173">
        <v>3.8633</v>
      </c>
    </row>
    <row r="38" spans="1:17" ht="19.5" customHeight="1">
      <c r="A38" s="171"/>
      <c r="B38" s="171" t="s">
        <v>19</v>
      </c>
      <c r="C38" s="172">
        <v>-19.83145239374753</v>
      </c>
      <c r="D38" s="173">
        <v>-95.13980337020156</v>
      </c>
      <c r="E38" s="173">
        <v>-43.208088987756774</v>
      </c>
      <c r="F38" s="173">
        <v>-77.04052780395853</v>
      </c>
      <c r="G38" s="173">
        <v>9.098671864049557</v>
      </c>
      <c r="H38" s="173">
        <v>-80.5423378446128</v>
      </c>
      <c r="I38" s="173">
        <v>-3.796546703076975</v>
      </c>
      <c r="J38" s="173">
        <v>-35.55</v>
      </c>
      <c r="K38" s="173">
        <v>-53.12379094742889</v>
      </c>
      <c r="L38" s="173">
        <v>-92.22854632043138</v>
      </c>
      <c r="M38" s="173">
        <v>-56.75882955908077</v>
      </c>
      <c r="N38" s="173">
        <v>4.951102028900901</v>
      </c>
      <c r="O38" s="184">
        <v>75.90377937703892</v>
      </c>
      <c r="P38" s="173">
        <v>4.22</v>
      </c>
      <c r="Q38" s="187">
        <v>0</v>
      </c>
    </row>
    <row r="39" spans="1:17" ht="19.5" customHeight="1">
      <c r="A39" s="171"/>
      <c r="B39" s="171" t="s">
        <v>20</v>
      </c>
      <c r="C39" s="172">
        <v>2.6363678927098344</v>
      </c>
      <c r="D39" s="173">
        <v>0.6953047247312674</v>
      </c>
      <c r="E39" s="173">
        <v>0.6458823915623797</v>
      </c>
      <c r="F39" s="173">
        <v>0.023638267726493432</v>
      </c>
      <c r="G39" s="173">
        <v>1.155903643351546</v>
      </c>
      <c r="H39" s="173">
        <v>2.710182766223138</v>
      </c>
      <c r="I39" s="173">
        <v>16.175499703155204</v>
      </c>
      <c r="J39" s="173">
        <v>3.4843544111752474</v>
      </c>
      <c r="K39" s="173">
        <v>5.733685049846229</v>
      </c>
      <c r="L39" s="173">
        <v>0.8810734031999938</v>
      </c>
      <c r="M39" s="173">
        <v>1.1247297481706287</v>
      </c>
      <c r="N39" s="173">
        <v>13.954340936538024</v>
      </c>
      <c r="O39" s="173">
        <v>47.89652288884894</v>
      </c>
      <c r="P39" s="173">
        <v>5.511384387333978</v>
      </c>
      <c r="Q39" s="173">
        <v>0.00749767813692628</v>
      </c>
    </row>
    <row r="40" spans="1:17" ht="19.5" customHeight="1">
      <c r="A40" s="171"/>
      <c r="B40" s="171" t="s">
        <v>21</v>
      </c>
      <c r="C40" s="172">
        <f aca="true" t="shared" si="2" ref="C40:C42">SUM(D40:Q40)</f>
        <v>45613.628611</v>
      </c>
      <c r="D40" s="173">
        <v>214.149765</v>
      </c>
      <c r="E40" s="173">
        <v>0.6872189999999999</v>
      </c>
      <c r="F40" s="173">
        <v>3.7961189999999996</v>
      </c>
      <c r="G40" s="173">
        <v>158.396057</v>
      </c>
      <c r="H40" s="173">
        <v>825.887442</v>
      </c>
      <c r="I40" s="173">
        <v>7837.3818</v>
      </c>
      <c r="J40" s="173">
        <v>1375.31</v>
      </c>
      <c r="K40" s="173">
        <v>1967.9740140000001</v>
      </c>
      <c r="L40" s="173">
        <v>14.13408</v>
      </c>
      <c r="M40" s="173">
        <v>537.7702549999999</v>
      </c>
      <c r="N40" s="173">
        <v>6867.5</v>
      </c>
      <c r="O40" s="173">
        <v>23521.26856</v>
      </c>
      <c r="P40" s="173">
        <v>2285.51</v>
      </c>
      <c r="Q40" s="173">
        <v>3.8633</v>
      </c>
    </row>
    <row r="41" spans="1:17" ht="19.5" customHeight="1">
      <c r="A41" s="171"/>
      <c r="B41" s="171" t="s">
        <v>45</v>
      </c>
      <c r="C41" s="172">
        <f t="shared" si="2"/>
        <v>39753.075324</v>
      </c>
      <c r="D41" s="173">
        <v>0.052528</v>
      </c>
      <c r="E41" s="173">
        <v>0</v>
      </c>
      <c r="F41" s="173">
        <v>1.112314</v>
      </c>
      <c r="G41" s="173">
        <v>-7.255942999999995</v>
      </c>
      <c r="H41" s="173">
        <v>596.70237</v>
      </c>
      <c r="I41" s="173">
        <v>7139.3</v>
      </c>
      <c r="J41" s="173">
        <v>967.57</v>
      </c>
      <c r="K41" s="173">
        <v>1562.3</v>
      </c>
      <c r="L41" s="173">
        <v>0</v>
      </c>
      <c r="M41" s="173">
        <v>520.664055</v>
      </c>
      <c r="N41" s="173">
        <v>6328.5</v>
      </c>
      <c r="O41" s="173">
        <v>22540.1</v>
      </c>
      <c r="P41" s="173">
        <v>101.03</v>
      </c>
      <c r="Q41" s="187">
        <v>3</v>
      </c>
    </row>
    <row r="42" spans="1:17" ht="19.5" customHeight="1">
      <c r="A42" s="175" t="s">
        <v>46</v>
      </c>
      <c r="B42" s="171" t="s">
        <v>23</v>
      </c>
      <c r="C42" s="172">
        <f t="shared" si="2"/>
        <v>237.58854200000002</v>
      </c>
      <c r="D42" s="187">
        <v>0</v>
      </c>
      <c r="E42" s="173">
        <v>0.708008</v>
      </c>
      <c r="F42" s="173">
        <v>229</v>
      </c>
      <c r="G42" s="187">
        <v>0</v>
      </c>
      <c r="H42" s="173">
        <v>4.676593</v>
      </c>
      <c r="I42" s="187">
        <v>0</v>
      </c>
      <c r="J42" s="187">
        <v>0</v>
      </c>
      <c r="K42" s="187">
        <v>0</v>
      </c>
      <c r="L42" s="173">
        <v>2.956037</v>
      </c>
      <c r="M42" s="173">
        <v>0.24790399999999999</v>
      </c>
      <c r="N42" s="187">
        <v>0</v>
      </c>
      <c r="O42" s="187">
        <v>0</v>
      </c>
      <c r="P42" s="187">
        <v>0</v>
      </c>
      <c r="Q42" s="187">
        <v>0</v>
      </c>
    </row>
    <row r="43" spans="1:17" ht="19.5" customHeight="1">
      <c r="A43" s="188"/>
      <c r="B43" s="171" t="s">
        <v>19</v>
      </c>
      <c r="C43" s="173">
        <v>-4.8543874544620005</v>
      </c>
      <c r="D43" s="187">
        <v>0</v>
      </c>
      <c r="E43" s="173">
        <v>0</v>
      </c>
      <c r="F43" s="173">
        <v>-6.358617869556338</v>
      </c>
      <c r="G43" s="187">
        <v>0</v>
      </c>
      <c r="H43" s="173">
        <v>55.6324411893124</v>
      </c>
      <c r="I43" s="187">
        <v>0</v>
      </c>
      <c r="J43" s="187">
        <v>0</v>
      </c>
      <c r="K43" s="187">
        <v>0</v>
      </c>
      <c r="L43" s="173">
        <v>146.40890195199088</v>
      </c>
      <c r="M43" s="173">
        <v>0</v>
      </c>
      <c r="N43" s="187">
        <v>0</v>
      </c>
      <c r="O43" s="187">
        <v>0</v>
      </c>
      <c r="P43" s="187">
        <v>0</v>
      </c>
      <c r="Q43" s="187">
        <v>0</v>
      </c>
    </row>
    <row r="44" spans="1:17" ht="19.5" customHeight="1">
      <c r="A44" s="178"/>
      <c r="B44" s="171" t="s">
        <v>20</v>
      </c>
      <c r="C44" s="172">
        <v>0.6604120519478094</v>
      </c>
      <c r="D44" s="187">
        <v>0</v>
      </c>
      <c r="E44" s="173">
        <v>0.2979975355882271</v>
      </c>
      <c r="F44" s="173">
        <v>96.3851194473848</v>
      </c>
      <c r="G44" s="187">
        <v>0</v>
      </c>
      <c r="H44" s="173">
        <v>1.9683579690471773</v>
      </c>
      <c r="I44" s="187">
        <v>0</v>
      </c>
      <c r="J44" s="187">
        <v>0</v>
      </c>
      <c r="K44" s="187">
        <v>0</v>
      </c>
      <c r="L44" s="173">
        <v>1.2441833158772444</v>
      </c>
      <c r="M44" s="173">
        <v>0.1043417321025523</v>
      </c>
      <c r="N44" s="187">
        <v>0</v>
      </c>
      <c r="O44" s="187">
        <v>0</v>
      </c>
      <c r="P44" s="187">
        <v>0</v>
      </c>
      <c r="Q44" s="187">
        <v>0</v>
      </c>
    </row>
    <row r="45" spans="1:17" ht="19.5" customHeight="1">
      <c r="A45" s="180" t="s">
        <v>47</v>
      </c>
      <c r="B45" s="171" t="s">
        <v>23</v>
      </c>
      <c r="C45" s="172">
        <f>SUM(D45:Q45)</f>
        <v>333.2250819999977</v>
      </c>
      <c r="D45" s="187">
        <v>-2.2737367544323206E-12</v>
      </c>
      <c r="E45" s="173">
        <v>332.51505399999996</v>
      </c>
      <c r="F45" s="187">
        <v>0</v>
      </c>
      <c r="G45" s="187">
        <v>0</v>
      </c>
      <c r="H45" s="173">
        <v>0</v>
      </c>
      <c r="I45" s="187">
        <v>0</v>
      </c>
      <c r="J45" s="187">
        <v>0</v>
      </c>
      <c r="K45" s="173">
        <v>0</v>
      </c>
      <c r="L45" s="173">
        <v>0.710028</v>
      </c>
      <c r="M45" s="187">
        <v>0</v>
      </c>
      <c r="N45" s="187">
        <v>0</v>
      </c>
      <c r="O45" s="187">
        <v>0</v>
      </c>
      <c r="P45" s="187">
        <v>0</v>
      </c>
      <c r="Q45" s="187">
        <v>0</v>
      </c>
    </row>
    <row r="46" spans="1:17" ht="19.5" customHeight="1">
      <c r="A46" s="180"/>
      <c r="B46" s="171" t="s">
        <v>19</v>
      </c>
      <c r="C46" s="172">
        <v>-1.3638128967971472</v>
      </c>
      <c r="D46" s="187">
        <v>0</v>
      </c>
      <c r="E46" s="173">
        <v>-14.094715131968115</v>
      </c>
      <c r="F46" s="187">
        <v>0</v>
      </c>
      <c r="G46" s="187">
        <v>0</v>
      </c>
      <c r="H46" s="173" t="s">
        <v>24</v>
      </c>
      <c r="I46" s="187">
        <v>0</v>
      </c>
      <c r="J46" s="187">
        <v>0</v>
      </c>
      <c r="K46" s="187">
        <v>0</v>
      </c>
      <c r="L46" s="173">
        <v>87.59888184907074</v>
      </c>
      <c r="M46" s="187">
        <v>0</v>
      </c>
      <c r="N46" s="187">
        <v>0</v>
      </c>
      <c r="O46" s="187">
        <v>0</v>
      </c>
      <c r="P46" s="173">
        <v>0</v>
      </c>
      <c r="Q46" s="187">
        <v>0</v>
      </c>
    </row>
    <row r="47" spans="1:17" ht="19.5" customHeight="1">
      <c r="A47" s="180"/>
      <c r="B47" s="171" t="s">
        <v>20</v>
      </c>
      <c r="C47" s="172">
        <v>0.87</v>
      </c>
      <c r="D47" s="187">
        <v>-6.823426198248594E-13</v>
      </c>
      <c r="E47" s="173">
        <v>99.78692240219847</v>
      </c>
      <c r="F47" s="187">
        <v>0</v>
      </c>
      <c r="G47" s="187">
        <v>0</v>
      </c>
      <c r="H47" s="173">
        <v>0</v>
      </c>
      <c r="I47" s="187">
        <v>0</v>
      </c>
      <c r="J47" s="187">
        <v>0</v>
      </c>
      <c r="K47" s="187">
        <v>0</v>
      </c>
      <c r="L47" s="187">
        <v>0.21307759780219812</v>
      </c>
      <c r="M47" s="187">
        <v>0</v>
      </c>
      <c r="N47" s="187">
        <v>0</v>
      </c>
      <c r="O47" s="187">
        <v>0</v>
      </c>
      <c r="P47" s="187">
        <v>0</v>
      </c>
      <c r="Q47" s="187">
        <v>0</v>
      </c>
    </row>
    <row r="48" spans="1:17" ht="19.5" customHeight="1">
      <c r="A48" s="175" t="s">
        <v>48</v>
      </c>
      <c r="B48" s="171" t="s">
        <v>23</v>
      </c>
      <c r="C48" s="172">
        <f>SUM(D48:Q48)</f>
        <v>146.483049</v>
      </c>
      <c r="D48" s="187">
        <v>0</v>
      </c>
      <c r="E48" s="187">
        <v>0</v>
      </c>
      <c r="F48" s="187">
        <v>141.43</v>
      </c>
      <c r="G48" s="187">
        <v>0</v>
      </c>
      <c r="H48" s="173">
        <v>4.476837</v>
      </c>
      <c r="I48" s="187">
        <v>0</v>
      </c>
      <c r="J48" s="187">
        <v>0</v>
      </c>
      <c r="K48" s="187">
        <v>0</v>
      </c>
      <c r="L48" s="187">
        <v>0</v>
      </c>
      <c r="M48" s="173">
        <v>0.576212</v>
      </c>
      <c r="N48" s="187">
        <v>0</v>
      </c>
      <c r="O48" s="187">
        <v>0</v>
      </c>
      <c r="P48" s="187">
        <v>0</v>
      </c>
      <c r="Q48" s="187">
        <v>0</v>
      </c>
    </row>
    <row r="49" spans="1:17" ht="19.5" customHeight="1">
      <c r="A49" s="188"/>
      <c r="B49" s="171" t="s">
        <v>19</v>
      </c>
      <c r="C49" s="189">
        <v>1313.1794863631694</v>
      </c>
      <c r="D49" s="187">
        <v>0</v>
      </c>
      <c r="E49" s="187">
        <v>0</v>
      </c>
      <c r="F49" s="187" t="s">
        <v>24</v>
      </c>
      <c r="G49" s="187">
        <v>0</v>
      </c>
      <c r="H49" s="173">
        <v>-54.80089609956</v>
      </c>
      <c r="I49" s="187">
        <v>0</v>
      </c>
      <c r="J49" s="187">
        <v>0</v>
      </c>
      <c r="K49" s="187">
        <v>0</v>
      </c>
      <c r="L49" s="187">
        <v>0</v>
      </c>
      <c r="M49" s="173">
        <v>25.04817791975553</v>
      </c>
      <c r="N49" s="187">
        <v>0</v>
      </c>
      <c r="O49" s="187">
        <v>0</v>
      </c>
      <c r="P49" s="187">
        <v>0</v>
      </c>
      <c r="Q49" s="187">
        <v>0</v>
      </c>
    </row>
    <row r="50" spans="1:17" ht="19.5" customHeight="1">
      <c r="A50" s="178"/>
      <c r="B50" s="171" t="s">
        <v>20</v>
      </c>
      <c r="C50" s="172">
        <v>0.413925889359223</v>
      </c>
      <c r="D50" s="187">
        <v>0</v>
      </c>
      <c r="E50" s="187">
        <v>0</v>
      </c>
      <c r="F50" s="173">
        <v>96.55042065652253</v>
      </c>
      <c r="G50" s="187">
        <v>0</v>
      </c>
      <c r="H50" s="173">
        <v>3.0562150573476936</v>
      </c>
      <c r="I50" s="187">
        <v>0</v>
      </c>
      <c r="J50" s="187">
        <v>0</v>
      </c>
      <c r="K50" s="187">
        <v>0</v>
      </c>
      <c r="L50" s="187">
        <v>0</v>
      </c>
      <c r="M50" s="173">
        <v>0.39336428612978963</v>
      </c>
      <c r="N50" s="187">
        <v>0</v>
      </c>
      <c r="O50" s="187">
        <v>0</v>
      </c>
      <c r="P50" s="187">
        <v>0</v>
      </c>
      <c r="Q50" s="187">
        <v>0</v>
      </c>
    </row>
    <row r="51" spans="1:17" ht="19.5" customHeight="1">
      <c r="A51" s="190" t="s">
        <v>49</v>
      </c>
      <c r="B51" s="171" t="s">
        <v>50</v>
      </c>
      <c r="C51" s="172">
        <f>SUM(D51:Q51)</f>
        <v>16455.759613000002</v>
      </c>
      <c r="D51" s="173">
        <v>6040.053124</v>
      </c>
      <c r="E51" s="173">
        <v>1965.908571</v>
      </c>
      <c r="F51" s="173">
        <v>1457.28</v>
      </c>
      <c r="G51" s="173">
        <v>1357.5280030000001</v>
      </c>
      <c r="H51" s="173">
        <v>1716.8157230000002</v>
      </c>
      <c r="I51" s="173">
        <v>2208.9945850000004</v>
      </c>
      <c r="J51" s="171">
        <v>85.41999999999999</v>
      </c>
      <c r="K51" s="173">
        <v>612.2202050000001</v>
      </c>
      <c r="L51" s="173">
        <v>487.11220099999997</v>
      </c>
      <c r="M51" s="173">
        <v>90.30721299999999</v>
      </c>
      <c r="N51" s="173">
        <v>27.492468</v>
      </c>
      <c r="O51" s="173">
        <v>332.12198400000005</v>
      </c>
      <c r="P51" s="173">
        <v>73.3</v>
      </c>
      <c r="Q51" s="173">
        <v>1.2055360000000002</v>
      </c>
    </row>
    <row r="52" spans="1:17" ht="19.5" customHeight="1">
      <c r="A52" s="191"/>
      <c r="B52" s="171" t="s">
        <v>19</v>
      </c>
      <c r="C52" s="172">
        <v>-32.26814233529323</v>
      </c>
      <c r="D52" s="173">
        <v>-36.12</v>
      </c>
      <c r="E52" s="173">
        <v>0.018433298066322656</v>
      </c>
      <c r="F52" s="173">
        <v>1.9141064822261633</v>
      </c>
      <c r="G52" s="173">
        <v>-23.663986884021647</v>
      </c>
      <c r="H52" s="173">
        <v>0.498290347031149</v>
      </c>
      <c r="I52" s="173">
        <v>-31.45014277251081</v>
      </c>
      <c r="J52" s="171">
        <v>-95.99</v>
      </c>
      <c r="K52" s="173">
        <v>-68.13003536533652</v>
      </c>
      <c r="L52" s="173">
        <v>101.56062400679255</v>
      </c>
      <c r="M52" s="173">
        <v>155.3985700971789</v>
      </c>
      <c r="N52" s="173">
        <v>-89.7939973959413</v>
      </c>
      <c r="O52" s="173">
        <v>-4.710819938842848</v>
      </c>
      <c r="P52" s="173">
        <v>3898.36</v>
      </c>
      <c r="Q52" s="173">
        <v>-77.27054018139283</v>
      </c>
    </row>
    <row r="53" spans="1:17" ht="19.5" customHeight="1">
      <c r="A53" s="192"/>
      <c r="B53" s="171" t="s">
        <v>51</v>
      </c>
      <c r="C53" s="185">
        <f aca="true" t="shared" si="3" ref="C53:C58">SUM(D53:Q53)</f>
        <v>51925</v>
      </c>
      <c r="D53" s="187">
        <v>19483</v>
      </c>
      <c r="E53" s="187">
        <v>9910</v>
      </c>
      <c r="F53" s="187">
        <v>511</v>
      </c>
      <c r="G53" s="187">
        <v>2771</v>
      </c>
      <c r="H53" s="187">
        <v>14758</v>
      </c>
      <c r="I53" s="187">
        <v>2072</v>
      </c>
      <c r="J53" s="187">
        <v>362</v>
      </c>
      <c r="K53" s="187">
        <v>932</v>
      </c>
      <c r="L53" s="187">
        <v>433</v>
      </c>
      <c r="M53" s="187">
        <v>116</v>
      </c>
      <c r="N53" s="187">
        <v>6</v>
      </c>
      <c r="O53" s="187">
        <v>555</v>
      </c>
      <c r="P53" s="187">
        <v>13</v>
      </c>
      <c r="Q53" s="187">
        <v>3</v>
      </c>
    </row>
    <row r="54" spans="1:17" ht="19.5" customHeight="1">
      <c r="A54" s="181" t="s">
        <v>52</v>
      </c>
      <c r="B54" s="171" t="s">
        <v>50</v>
      </c>
      <c r="C54" s="172">
        <f t="shared" si="3"/>
        <v>1115.397509</v>
      </c>
      <c r="D54" s="173">
        <v>686.767908</v>
      </c>
      <c r="E54" s="173">
        <v>174.91519399999999</v>
      </c>
      <c r="F54" s="173">
        <v>14.03</v>
      </c>
      <c r="G54" s="173">
        <v>60.180625</v>
      </c>
      <c r="H54" s="173">
        <v>13.958101</v>
      </c>
      <c r="I54" s="173">
        <v>1.6737520000000001</v>
      </c>
      <c r="J54" s="171">
        <v>0</v>
      </c>
      <c r="K54" s="173">
        <v>11.061148</v>
      </c>
      <c r="L54" s="173">
        <v>0</v>
      </c>
      <c r="M54" s="173">
        <v>50.272242999999996</v>
      </c>
      <c r="N54" s="173">
        <v>0.492468</v>
      </c>
      <c r="O54" s="173">
        <v>29.66607</v>
      </c>
      <c r="P54" s="173">
        <v>72.38</v>
      </c>
      <c r="Q54" s="173">
        <v>0</v>
      </c>
    </row>
    <row r="55" spans="1:17" ht="19.5" customHeight="1">
      <c r="A55" s="181" t="s">
        <v>53</v>
      </c>
      <c r="B55" s="171" t="s">
        <v>50</v>
      </c>
      <c r="C55" s="172">
        <f t="shared" si="3"/>
        <v>1240.468549</v>
      </c>
      <c r="D55" s="173">
        <v>392.481139</v>
      </c>
      <c r="E55" s="173">
        <v>324.327003</v>
      </c>
      <c r="F55" s="173">
        <v>100.51</v>
      </c>
      <c r="G55" s="173">
        <v>94.250659</v>
      </c>
      <c r="H55" s="173">
        <v>177.47959</v>
      </c>
      <c r="I55" s="173">
        <v>42.782253000000004</v>
      </c>
      <c r="J55" s="173">
        <v>1.61</v>
      </c>
      <c r="K55" s="173">
        <v>36.559191</v>
      </c>
      <c r="L55" s="173">
        <v>0</v>
      </c>
      <c r="M55" s="173">
        <v>40.03497</v>
      </c>
      <c r="N55" s="173">
        <v>27</v>
      </c>
      <c r="O55" s="173">
        <v>3.3937440000000003</v>
      </c>
      <c r="P55" s="173">
        <v>0.04</v>
      </c>
      <c r="Q55" s="171">
        <v>0</v>
      </c>
    </row>
    <row r="56" spans="1:17" ht="19.5" customHeight="1">
      <c r="A56" s="180" t="s">
        <v>54</v>
      </c>
      <c r="B56" s="171" t="s">
        <v>50</v>
      </c>
      <c r="C56" s="172">
        <f t="shared" si="3"/>
        <v>10205.990545</v>
      </c>
      <c r="D56" s="173">
        <v>3864.1502219999998</v>
      </c>
      <c r="E56" s="173">
        <v>702.546566</v>
      </c>
      <c r="F56" s="173">
        <v>1122.25</v>
      </c>
      <c r="G56" s="173">
        <v>947.2845380000001</v>
      </c>
      <c r="H56" s="173">
        <v>372.4557</v>
      </c>
      <c r="I56" s="173">
        <v>2164.5385800000004</v>
      </c>
      <c r="J56" s="171">
        <v>56.41</v>
      </c>
      <c r="K56" s="173">
        <v>564.599866</v>
      </c>
      <c r="L56" s="173">
        <v>411.755073</v>
      </c>
      <c r="M56" s="173">
        <v>0</v>
      </c>
      <c r="N56" s="196">
        <v>0</v>
      </c>
      <c r="O56" s="171">
        <v>0</v>
      </c>
      <c r="P56" s="171">
        <v>0</v>
      </c>
      <c r="Q56" s="171">
        <v>0</v>
      </c>
    </row>
    <row r="57" spans="1:17" ht="19.5" customHeight="1">
      <c r="A57" s="171" t="s">
        <v>55</v>
      </c>
      <c r="B57" s="171" t="s">
        <v>50</v>
      </c>
      <c r="C57" s="172">
        <f t="shared" si="3"/>
        <v>3893.9030100000004</v>
      </c>
      <c r="D57" s="173">
        <v>1096.653855</v>
      </c>
      <c r="E57" s="173">
        <v>764.119808</v>
      </c>
      <c r="F57" s="173">
        <v>220.49</v>
      </c>
      <c r="G57" s="173">
        <v>255.812181</v>
      </c>
      <c r="H57" s="173">
        <v>1152.922332</v>
      </c>
      <c r="I57" s="173">
        <v>0</v>
      </c>
      <c r="J57" s="171">
        <v>27.4</v>
      </c>
      <c r="K57" s="187">
        <v>0</v>
      </c>
      <c r="L57" s="173">
        <v>75.357128</v>
      </c>
      <c r="M57" s="187">
        <v>0</v>
      </c>
      <c r="N57" s="173">
        <v>0</v>
      </c>
      <c r="O57" s="173">
        <v>299.06217000000004</v>
      </c>
      <c r="P57" s="173">
        <v>0.88</v>
      </c>
      <c r="Q57" s="173">
        <v>1.2055360000000002</v>
      </c>
    </row>
    <row r="58" spans="1:17" ht="19.5" customHeight="1">
      <c r="A58" s="175" t="s">
        <v>56</v>
      </c>
      <c r="B58" s="171" t="s">
        <v>50</v>
      </c>
      <c r="C58" s="172">
        <f t="shared" si="3"/>
        <v>68576.406514</v>
      </c>
      <c r="D58" s="173">
        <v>13880.131443</v>
      </c>
      <c r="E58" s="173">
        <v>1036.40194</v>
      </c>
      <c r="F58" s="173">
        <v>211.38</v>
      </c>
      <c r="G58" s="173">
        <v>1894.1131920000003</v>
      </c>
      <c r="H58" s="173">
        <v>5533.746192</v>
      </c>
      <c r="I58" s="173">
        <v>8380.019898999999</v>
      </c>
      <c r="J58" s="173">
        <v>2103.74</v>
      </c>
      <c r="K58" s="173">
        <v>14353.474000999999</v>
      </c>
      <c r="L58" s="173">
        <v>5354.804104999999</v>
      </c>
      <c r="M58" s="173">
        <v>3090.5721</v>
      </c>
      <c r="N58" s="173">
        <v>6294.951086</v>
      </c>
      <c r="O58" s="173">
        <v>2375.262331</v>
      </c>
      <c r="P58" s="173">
        <v>4067.6</v>
      </c>
      <c r="Q58" s="173">
        <v>0.210225</v>
      </c>
    </row>
    <row r="59" spans="1:17" ht="19.5" customHeight="1">
      <c r="A59" s="188"/>
      <c r="B59" s="171" t="s">
        <v>19</v>
      </c>
      <c r="C59" s="172">
        <v>41.232220992021965</v>
      </c>
      <c r="D59" s="173">
        <v>38.87</v>
      </c>
      <c r="E59" s="173">
        <v>-38.17700817724632</v>
      </c>
      <c r="F59" s="173">
        <v>14.240933902610386</v>
      </c>
      <c r="G59" s="173">
        <v>-52.018939504726134</v>
      </c>
      <c r="H59" s="173">
        <v>55.8761169891644</v>
      </c>
      <c r="I59" s="173">
        <v>33.54782214846777</v>
      </c>
      <c r="J59" s="173">
        <v>-45.24</v>
      </c>
      <c r="K59" s="173">
        <v>75.19596343589821</v>
      </c>
      <c r="L59" s="173">
        <v>10.062246185081447</v>
      </c>
      <c r="M59" s="173">
        <v>53.54818448723058</v>
      </c>
      <c r="N59" s="173">
        <v>61.8476183819548</v>
      </c>
      <c r="O59" s="173">
        <v>12204.00119742265</v>
      </c>
      <c r="P59" s="173">
        <v>155.37</v>
      </c>
      <c r="Q59" s="171" t="e">
        <v>#DIV/0!</v>
      </c>
    </row>
    <row r="60" spans="1:17" ht="19.5" customHeight="1">
      <c r="A60" s="178"/>
      <c r="B60" s="171" t="s">
        <v>51</v>
      </c>
      <c r="C60" s="185">
        <f>SUM(D60:Q60)</f>
        <v>74894</v>
      </c>
      <c r="D60" s="187">
        <v>64122</v>
      </c>
      <c r="E60" s="187">
        <v>1795</v>
      </c>
      <c r="F60" s="187">
        <v>230</v>
      </c>
      <c r="G60" s="187">
        <v>1326</v>
      </c>
      <c r="H60" s="187">
        <v>1584</v>
      </c>
      <c r="I60" s="187">
        <v>1314</v>
      </c>
      <c r="J60" s="187">
        <v>279</v>
      </c>
      <c r="K60" s="187">
        <v>2127</v>
      </c>
      <c r="L60" s="187">
        <v>487</v>
      </c>
      <c r="M60" s="187">
        <v>367</v>
      </c>
      <c r="N60" s="187">
        <v>373</v>
      </c>
      <c r="O60" s="187">
        <v>371</v>
      </c>
      <c r="P60" s="187">
        <v>517</v>
      </c>
      <c r="Q60" s="187">
        <v>2</v>
      </c>
    </row>
    <row r="61" spans="1:17" s="2" customFormat="1" ht="40.5" customHeight="1">
      <c r="A61" s="193" t="s">
        <v>57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7"/>
      <c r="P61" s="197"/>
      <c r="Q61" s="197"/>
    </row>
    <row r="65" ht="15" customHeight="1"/>
    <row r="69" ht="15" customHeight="1"/>
    <row r="73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1" ySplit="1" topLeftCell="B41" activePane="bottomRight" state="frozen"/>
      <selection pane="bottomRight" activeCell="O33" sqref="O33"/>
    </sheetView>
  </sheetViews>
  <sheetFormatPr defaultColWidth="9.00390625" defaultRowHeight="14.25"/>
  <cols>
    <col min="1" max="1" width="3.875" style="104" customWidth="1"/>
    <col min="2" max="2" width="3.00390625" style="104" customWidth="1"/>
    <col min="3" max="3" width="5.25390625" style="104" customWidth="1"/>
    <col min="4" max="4" width="11.75390625" style="106" customWidth="1"/>
    <col min="5" max="7" width="10.625" style="104" customWidth="1"/>
    <col min="8" max="8" width="9.75390625" style="104" customWidth="1"/>
    <col min="9" max="9" width="10.25390625" style="104" customWidth="1"/>
    <col min="10" max="10" width="9.50390625" style="104" customWidth="1"/>
    <col min="11" max="12" width="9.00390625" style="104" customWidth="1"/>
    <col min="13" max="13" width="10.625" style="104" customWidth="1"/>
    <col min="14" max="16" width="9.00390625" style="104" customWidth="1"/>
    <col min="17" max="17" width="9.50390625" style="104" bestFit="1" customWidth="1"/>
    <col min="18" max="16384" width="9.00390625" style="104" customWidth="1"/>
  </cols>
  <sheetData>
    <row r="1" spans="1:13" s="104" customFormat="1" ht="45" customHeight="1">
      <c r="A1" s="107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2" s="104" customFormat="1" ht="21" customHeight="1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59"/>
    </row>
    <row r="3" spans="1:13" s="105" customFormat="1" ht="18" customHeight="1">
      <c r="A3" s="109" t="s">
        <v>60</v>
      </c>
      <c r="B3" s="110"/>
      <c r="C3" s="110"/>
      <c r="D3" s="111"/>
      <c r="E3" s="112" t="s">
        <v>3</v>
      </c>
      <c r="F3" s="112" t="s">
        <v>61</v>
      </c>
      <c r="G3" s="112" t="s">
        <v>62</v>
      </c>
      <c r="H3" s="112" t="s">
        <v>63</v>
      </c>
      <c r="I3" s="112" t="s">
        <v>64</v>
      </c>
      <c r="J3" s="112" t="s">
        <v>65</v>
      </c>
      <c r="K3" s="112" t="s">
        <v>66</v>
      </c>
      <c r="L3" s="112" t="s">
        <v>67</v>
      </c>
      <c r="M3" s="112" t="s">
        <v>68</v>
      </c>
    </row>
    <row r="4" spans="1:13" s="104" customFormat="1" ht="18" customHeight="1">
      <c r="A4" s="113" t="s">
        <v>69</v>
      </c>
      <c r="B4" s="114"/>
      <c r="C4" s="115"/>
      <c r="D4" s="116" t="s">
        <v>70</v>
      </c>
      <c r="E4" s="117">
        <f aca="true" t="shared" si="0" ref="E4:E10">SUM(F4:M4)</f>
        <v>72418.93397121</v>
      </c>
      <c r="F4" s="118">
        <v>30839.77288076</v>
      </c>
      <c r="G4" s="118">
        <v>13984.98771957</v>
      </c>
      <c r="H4" s="118">
        <v>5779.76978242</v>
      </c>
      <c r="I4" s="118">
        <v>3668.91525613</v>
      </c>
      <c r="J4" s="118">
        <v>13198.85150447</v>
      </c>
      <c r="K4" s="118">
        <v>1995.74906913</v>
      </c>
      <c r="L4" s="118">
        <v>23.7228096</v>
      </c>
      <c r="M4" s="118">
        <v>2927.16494913</v>
      </c>
    </row>
    <row r="5" spans="1:13" s="104" customFormat="1" ht="18" customHeight="1">
      <c r="A5" s="119"/>
      <c r="B5" s="120"/>
      <c r="C5" s="121"/>
      <c r="D5" s="116" t="s">
        <v>71</v>
      </c>
      <c r="E5" s="117">
        <f t="shared" si="0"/>
        <v>17867.032896</v>
      </c>
      <c r="F5" s="117">
        <v>7932.404384</v>
      </c>
      <c r="G5" s="117">
        <v>3566.850183</v>
      </c>
      <c r="H5" s="117">
        <v>1678.656414</v>
      </c>
      <c r="I5" s="117">
        <v>585.732004</v>
      </c>
      <c r="J5" s="117">
        <v>2795.674428</v>
      </c>
      <c r="K5" s="117">
        <v>503.411406</v>
      </c>
      <c r="L5" s="117">
        <v>18.855789</v>
      </c>
      <c r="M5" s="117">
        <v>785.448288</v>
      </c>
    </row>
    <row r="6" spans="1:13" s="104" customFormat="1" ht="18" customHeight="1">
      <c r="A6" s="119"/>
      <c r="B6" s="120"/>
      <c r="C6" s="121"/>
      <c r="D6" s="116" t="s">
        <v>19</v>
      </c>
      <c r="E6" s="117">
        <v>3.4</v>
      </c>
      <c r="F6" s="117">
        <v>1.31599523046943</v>
      </c>
      <c r="G6" s="117">
        <v>11.8838257396917</v>
      </c>
      <c r="H6" s="117">
        <v>30.9087524773196</v>
      </c>
      <c r="I6" s="117">
        <v>-2.17938762264945</v>
      </c>
      <c r="J6" s="117">
        <v>-3.62281026273595</v>
      </c>
      <c r="K6" s="117">
        <v>-20.301562239851</v>
      </c>
      <c r="L6" s="117">
        <v>4.74983835423586</v>
      </c>
      <c r="M6" s="117">
        <v>-5.51942447040092</v>
      </c>
    </row>
    <row r="7" spans="1:13" s="104" customFormat="1" ht="18" customHeight="1">
      <c r="A7" s="122"/>
      <c r="B7" s="123"/>
      <c r="C7" s="124"/>
      <c r="D7" s="116" t="s">
        <v>20</v>
      </c>
      <c r="E7" s="117">
        <v>1.98934098708505</v>
      </c>
      <c r="F7" s="117">
        <v>44.3968756881613</v>
      </c>
      <c r="G7" s="117">
        <v>19.9633045047929</v>
      </c>
      <c r="H7" s="117">
        <v>9.39527242027864</v>
      </c>
      <c r="I7" s="117">
        <v>3.27828357069366</v>
      </c>
      <c r="J7" s="117">
        <v>15.6471107669247</v>
      </c>
      <c r="K7" s="117">
        <v>2.81754339923279</v>
      </c>
      <c r="L7" s="117">
        <v>0.105533969236836</v>
      </c>
      <c r="M7" s="117">
        <v>4.39607568067915</v>
      </c>
    </row>
    <row r="8" spans="1:13" s="104" customFormat="1" ht="18" customHeight="1">
      <c r="A8" s="125" t="s">
        <v>72</v>
      </c>
      <c r="B8" s="126"/>
      <c r="C8" s="127"/>
      <c r="D8" s="116" t="s">
        <v>70</v>
      </c>
      <c r="E8" s="117">
        <f t="shared" si="0"/>
        <v>651.41363706</v>
      </c>
      <c r="F8" s="117">
        <v>0.32117889</v>
      </c>
      <c r="G8" s="117">
        <v>595.30839497</v>
      </c>
      <c r="H8" s="117">
        <v>13.673</v>
      </c>
      <c r="I8" s="117">
        <v>1.008</v>
      </c>
      <c r="J8" s="117">
        <v>3.0820632</v>
      </c>
      <c r="K8" s="118">
        <v>0</v>
      </c>
      <c r="L8" s="117">
        <v>0</v>
      </c>
      <c r="M8" s="117">
        <v>38.021</v>
      </c>
    </row>
    <row r="9" spans="1:13" s="104" customFormat="1" ht="18" customHeight="1">
      <c r="A9" s="128"/>
      <c r="B9" s="129"/>
      <c r="C9" s="130"/>
      <c r="D9" s="116" t="s">
        <v>73</v>
      </c>
      <c r="E9" s="118">
        <f t="shared" si="0"/>
        <v>100</v>
      </c>
      <c r="F9" s="118">
        <v>24</v>
      </c>
      <c r="G9" s="118">
        <v>65</v>
      </c>
      <c r="H9" s="118">
        <v>3</v>
      </c>
      <c r="I9" s="118">
        <v>1</v>
      </c>
      <c r="J9" s="118">
        <v>1</v>
      </c>
      <c r="K9" s="118">
        <v>0</v>
      </c>
      <c r="L9" s="118">
        <v>0</v>
      </c>
      <c r="M9" s="118">
        <v>6</v>
      </c>
    </row>
    <row r="10" spans="1:13" s="104" customFormat="1" ht="18" customHeight="1">
      <c r="A10" s="128"/>
      <c r="B10" s="129"/>
      <c r="C10" s="130"/>
      <c r="D10" s="116" t="s">
        <v>71</v>
      </c>
      <c r="E10" s="117">
        <f t="shared" si="0"/>
        <v>106.231777</v>
      </c>
      <c r="F10" s="117">
        <v>32.117889</v>
      </c>
      <c r="G10" s="117">
        <v>66.292324</v>
      </c>
      <c r="H10" s="117">
        <v>2.706109</v>
      </c>
      <c r="I10" s="117">
        <v>0.235929</v>
      </c>
      <c r="J10" s="117">
        <v>2.068207</v>
      </c>
      <c r="K10" s="118">
        <v>0</v>
      </c>
      <c r="L10" s="118">
        <v>0</v>
      </c>
      <c r="M10" s="117">
        <v>2.811319</v>
      </c>
    </row>
    <row r="11" spans="1:13" s="104" customFormat="1" ht="18" customHeight="1">
      <c r="A11" s="128"/>
      <c r="B11" s="129"/>
      <c r="C11" s="130"/>
      <c r="D11" s="116" t="s">
        <v>19</v>
      </c>
      <c r="E11" s="117">
        <v>-8.4</v>
      </c>
      <c r="F11" s="117">
        <v>39.2239617932549</v>
      </c>
      <c r="G11" s="117">
        <v>-20.9859953689095</v>
      </c>
      <c r="H11" s="117">
        <v>-36.1065876743569</v>
      </c>
      <c r="I11" s="118">
        <v>0</v>
      </c>
      <c r="J11" s="117">
        <v>-52.341320893543</v>
      </c>
      <c r="K11" s="118">
        <v>0</v>
      </c>
      <c r="L11" s="118">
        <v>0</v>
      </c>
      <c r="M11" s="117">
        <v>554.945077985766</v>
      </c>
    </row>
    <row r="12" spans="1:13" s="104" customFormat="1" ht="18" customHeight="1">
      <c r="A12" s="131"/>
      <c r="B12" s="132"/>
      <c r="C12" s="133"/>
      <c r="D12" s="116" t="s">
        <v>20</v>
      </c>
      <c r="E12" s="117">
        <v>0.282320862378048</v>
      </c>
      <c r="F12" s="117">
        <v>30.2337868263279</v>
      </c>
      <c r="G12" s="117">
        <v>62.4034783866978</v>
      </c>
      <c r="H12" s="117">
        <v>2.54736301737662</v>
      </c>
      <c r="I12" s="117">
        <v>0.222088914129715</v>
      </c>
      <c r="J12" s="117">
        <v>1.94688167552728</v>
      </c>
      <c r="K12" s="117">
        <v>0</v>
      </c>
      <c r="L12" s="118">
        <v>0</v>
      </c>
      <c r="M12" s="117">
        <v>2.64640117994072</v>
      </c>
    </row>
    <row r="13" spans="1:13" s="104" customFormat="1" ht="21.75" customHeight="1">
      <c r="A13" s="134" t="s">
        <v>74</v>
      </c>
      <c r="B13" s="135" t="s">
        <v>75</v>
      </c>
      <c r="C13" s="136" t="s">
        <v>69</v>
      </c>
      <c r="D13" s="116" t="s">
        <v>70</v>
      </c>
      <c r="E13" s="117">
        <f aca="true" t="shared" si="1" ref="E13:E15">SUM(F13:M13)</f>
        <v>50153.4954644</v>
      </c>
      <c r="F13" s="117">
        <v>22313.05473236</v>
      </c>
      <c r="G13" s="117">
        <v>9641.3692866</v>
      </c>
      <c r="H13" s="117">
        <v>2847.70797618</v>
      </c>
      <c r="I13" s="117">
        <v>2275.32785613</v>
      </c>
      <c r="J13" s="117">
        <v>8787.38282127</v>
      </c>
      <c r="K13" s="117">
        <v>1546.72206913</v>
      </c>
      <c r="L13" s="117">
        <v>16.7289736</v>
      </c>
      <c r="M13" s="117">
        <v>2725.20174913</v>
      </c>
    </row>
    <row r="14" spans="1:13" s="104" customFormat="1" ht="21.75" customHeight="1">
      <c r="A14" s="137"/>
      <c r="B14" s="138"/>
      <c r="C14" s="136"/>
      <c r="D14" s="116" t="s">
        <v>76</v>
      </c>
      <c r="E14" s="118">
        <f t="shared" si="1"/>
        <v>116223</v>
      </c>
      <c r="F14" s="118">
        <v>57314</v>
      </c>
      <c r="G14" s="118">
        <v>22040</v>
      </c>
      <c r="H14" s="118">
        <v>8050</v>
      </c>
      <c r="I14" s="118">
        <v>4215</v>
      </c>
      <c r="J14" s="118">
        <v>16449</v>
      </c>
      <c r="K14" s="118">
        <v>3046</v>
      </c>
      <c r="L14" s="118">
        <v>30</v>
      </c>
      <c r="M14" s="118">
        <v>5079</v>
      </c>
    </row>
    <row r="15" spans="1:13" s="104" customFormat="1" ht="21.75" customHeight="1">
      <c r="A15" s="137"/>
      <c r="B15" s="138"/>
      <c r="C15" s="136"/>
      <c r="D15" s="116" t="s">
        <v>71</v>
      </c>
      <c r="E15" s="117">
        <f t="shared" si="1"/>
        <v>15120.996435</v>
      </c>
      <c r="F15" s="117">
        <v>6641.738391</v>
      </c>
      <c r="G15" s="117">
        <v>3017.999263</v>
      </c>
      <c r="H15" s="117">
        <v>992.59774</v>
      </c>
      <c r="I15" s="117">
        <v>561.405721</v>
      </c>
      <c r="J15" s="117">
        <v>2638.253297</v>
      </c>
      <c r="K15" s="117">
        <v>489.190275</v>
      </c>
      <c r="L15" s="117">
        <v>5.616496</v>
      </c>
      <c r="M15" s="117">
        <v>774.195252</v>
      </c>
    </row>
    <row r="16" spans="1:13" s="104" customFormat="1" ht="21.75" customHeight="1">
      <c r="A16" s="137"/>
      <c r="B16" s="138"/>
      <c r="C16" s="136"/>
      <c r="D16" s="116" t="s">
        <v>19</v>
      </c>
      <c r="E16" s="117">
        <v>-3.61</v>
      </c>
      <c r="F16" s="117">
        <v>-4.89694096663875</v>
      </c>
      <c r="G16" s="117">
        <v>2.35467013452058</v>
      </c>
      <c r="H16" s="117">
        <v>-2.1562415177876</v>
      </c>
      <c r="I16" s="117">
        <v>-1.72146337147426</v>
      </c>
      <c r="J16" s="117">
        <v>-4.27470672863689</v>
      </c>
      <c r="K16" s="117">
        <v>-21.3690389566646</v>
      </c>
      <c r="L16" s="117">
        <v>1248.19092883976</v>
      </c>
      <c r="M16" s="117">
        <v>-2.10604766928585</v>
      </c>
    </row>
    <row r="17" spans="1:13" s="104" customFormat="1" ht="21.75" customHeight="1">
      <c r="A17" s="137"/>
      <c r="B17" s="138"/>
      <c r="C17" s="136"/>
      <c r="D17" s="116" t="s">
        <v>20</v>
      </c>
      <c r="E17" s="117">
        <v>2.34728853512109</v>
      </c>
      <c r="F17" s="117">
        <v>43.9239465438046</v>
      </c>
      <c r="G17" s="117">
        <v>19.9589972524188</v>
      </c>
      <c r="H17" s="117">
        <v>6.56436726420007</v>
      </c>
      <c r="I17" s="117">
        <v>3.71275612300612</v>
      </c>
      <c r="J17" s="117">
        <v>17.4476153627901</v>
      </c>
      <c r="K17" s="117">
        <v>3.23517221304073</v>
      </c>
      <c r="L17" s="117">
        <v>0.0371436897306563</v>
      </c>
      <c r="M17" s="117">
        <v>5.1200015510089</v>
      </c>
    </row>
    <row r="18" spans="1:13" s="104" customFormat="1" ht="21.75" customHeight="1">
      <c r="A18" s="137"/>
      <c r="B18" s="138"/>
      <c r="C18" s="138" t="s">
        <v>77</v>
      </c>
      <c r="D18" s="116" t="s">
        <v>70</v>
      </c>
      <c r="E18" s="117">
        <f aca="true" t="shared" si="2" ref="E18:E21">SUM(F18:M18)</f>
        <v>1639.75699841</v>
      </c>
      <c r="F18" s="139">
        <v>24.5617204</v>
      </c>
      <c r="G18" s="139">
        <v>2.3959568</v>
      </c>
      <c r="H18" s="139">
        <v>28.78832421</v>
      </c>
      <c r="I18" s="139">
        <v>1321.4856959</v>
      </c>
      <c r="J18" s="139">
        <v>45.4137162</v>
      </c>
      <c r="K18" s="117">
        <v>219.1439043</v>
      </c>
      <c r="L18" s="118">
        <v>0</v>
      </c>
      <c r="M18" s="117">
        <v>-2.0323194</v>
      </c>
    </row>
    <row r="19" spans="1:13" s="104" customFormat="1" ht="21.75" customHeight="1">
      <c r="A19" s="137"/>
      <c r="B19" s="138"/>
      <c r="C19" s="138"/>
      <c r="D19" s="116" t="s">
        <v>76</v>
      </c>
      <c r="E19" s="118">
        <f t="shared" si="2"/>
        <v>3062</v>
      </c>
      <c r="F19" s="118">
        <v>71</v>
      </c>
      <c r="G19" s="118">
        <v>13</v>
      </c>
      <c r="H19" s="118">
        <v>87</v>
      </c>
      <c r="I19" s="118">
        <v>2332</v>
      </c>
      <c r="J19" s="118">
        <v>118</v>
      </c>
      <c r="K19" s="118">
        <v>443</v>
      </c>
      <c r="L19" s="118">
        <v>0</v>
      </c>
      <c r="M19" s="118">
        <v>-2</v>
      </c>
    </row>
    <row r="20" spans="1:13" s="104" customFormat="1" ht="21.75" customHeight="1">
      <c r="A20" s="137"/>
      <c r="B20" s="138"/>
      <c r="C20" s="138"/>
      <c r="D20" s="116" t="s">
        <v>19</v>
      </c>
      <c r="E20" s="117">
        <v>-81.1</v>
      </c>
      <c r="F20" s="118">
        <v>0</v>
      </c>
      <c r="G20" s="117">
        <v>-99.5953937130408</v>
      </c>
      <c r="H20" s="118" t="e">
        <v>#DIV/0!</v>
      </c>
      <c r="I20" s="117">
        <v>-4.89396411092985</v>
      </c>
      <c r="J20" s="117">
        <v>-98.7888740634302</v>
      </c>
      <c r="K20" s="117">
        <v>-20.4667863554758</v>
      </c>
      <c r="L20" s="118">
        <v>0</v>
      </c>
      <c r="M20" s="118">
        <v>-140</v>
      </c>
    </row>
    <row r="21" spans="1:13" s="104" customFormat="1" ht="21.75" customHeight="1">
      <c r="A21" s="137"/>
      <c r="B21" s="138"/>
      <c r="C21" s="138"/>
      <c r="D21" s="116" t="s">
        <v>71</v>
      </c>
      <c r="E21" s="117">
        <f t="shared" si="2"/>
        <v>379.709474</v>
      </c>
      <c r="F21" s="117">
        <v>7.264059</v>
      </c>
      <c r="G21" s="117">
        <v>1.290432</v>
      </c>
      <c r="H21" s="117">
        <v>10.553626</v>
      </c>
      <c r="I21" s="117">
        <v>285.659782</v>
      </c>
      <c r="J21" s="117">
        <v>11.367612</v>
      </c>
      <c r="K21" s="117">
        <v>63.838718</v>
      </c>
      <c r="L21" s="118">
        <v>0</v>
      </c>
      <c r="M21" s="117">
        <v>-0.264755</v>
      </c>
    </row>
    <row r="22" spans="1:13" s="104" customFormat="1" ht="21.75" customHeight="1">
      <c r="A22" s="137"/>
      <c r="B22" s="138"/>
      <c r="C22" s="138"/>
      <c r="D22" s="116" t="s">
        <v>19</v>
      </c>
      <c r="E22" s="117">
        <v>-86.39</v>
      </c>
      <c r="F22" s="118">
        <v>0</v>
      </c>
      <c r="G22" s="117">
        <v>-99.7784889115207</v>
      </c>
      <c r="H22" s="139">
        <v>-92.5735118898671</v>
      </c>
      <c r="I22" s="117">
        <v>-16.3942829192816</v>
      </c>
      <c r="J22" s="117">
        <v>-99.2857663080908</v>
      </c>
      <c r="K22" s="117">
        <v>-34.0593335785086</v>
      </c>
      <c r="L22" s="118">
        <v>0</v>
      </c>
      <c r="M22" s="118">
        <v>-141.699873682088</v>
      </c>
    </row>
    <row r="23" spans="1:13" s="104" customFormat="1" ht="21.75" customHeight="1">
      <c r="A23" s="137"/>
      <c r="B23" s="140"/>
      <c r="C23" s="140"/>
      <c r="D23" s="116" t="s">
        <v>20</v>
      </c>
      <c r="E23" s="117">
        <v>2.29440603468748</v>
      </c>
      <c r="F23" s="117">
        <v>1.91305708637652</v>
      </c>
      <c r="G23" s="117">
        <v>0.339847195911683</v>
      </c>
      <c r="H23" s="117">
        <v>2.7793949644775</v>
      </c>
      <c r="I23" s="117">
        <v>75.2311442194882</v>
      </c>
      <c r="J23" s="117">
        <v>2.99376570203776</v>
      </c>
      <c r="K23" s="117">
        <v>16.812516508345</v>
      </c>
      <c r="L23" s="117">
        <v>0</v>
      </c>
      <c r="M23" s="117">
        <v>-0.0697256766366593</v>
      </c>
    </row>
    <row r="24" spans="1:13" s="104" customFormat="1" ht="18" customHeight="1">
      <c r="A24" s="137"/>
      <c r="B24" s="125" t="s">
        <v>78</v>
      </c>
      <c r="C24" s="127"/>
      <c r="D24" s="116" t="s">
        <v>70</v>
      </c>
      <c r="E24" s="139">
        <f aca="true" t="shared" si="3" ref="E24:E27">SUM(F24:M24)</f>
        <v>47073.1639122</v>
      </c>
      <c r="F24" s="117">
        <v>20124.65673236</v>
      </c>
      <c r="G24" s="117">
        <v>9170.9372866</v>
      </c>
      <c r="H24" s="117">
        <v>2444.10197618</v>
      </c>
      <c r="I24" s="117">
        <v>2274.47385613</v>
      </c>
      <c r="J24" s="117">
        <v>8787.13882127</v>
      </c>
      <c r="K24" s="117">
        <v>1543.06206913</v>
      </c>
      <c r="L24" s="117">
        <v>16.7289736</v>
      </c>
      <c r="M24" s="117">
        <v>2712.06419693</v>
      </c>
    </row>
    <row r="25" spans="1:13" s="104" customFormat="1" ht="18" customHeight="1">
      <c r="A25" s="137"/>
      <c r="B25" s="128"/>
      <c r="C25" s="130"/>
      <c r="D25" s="116" t="s">
        <v>76</v>
      </c>
      <c r="E25" s="141">
        <f t="shared" si="3"/>
        <v>90337</v>
      </c>
      <c r="F25" s="118">
        <v>38628</v>
      </c>
      <c r="G25" s="118">
        <v>18184</v>
      </c>
      <c r="H25" s="118">
        <v>4745</v>
      </c>
      <c r="I25" s="118">
        <v>4208</v>
      </c>
      <c r="J25" s="118">
        <v>16447</v>
      </c>
      <c r="K25" s="118">
        <v>3016</v>
      </c>
      <c r="L25" s="118">
        <v>30</v>
      </c>
      <c r="M25" s="118">
        <v>5079</v>
      </c>
    </row>
    <row r="26" spans="1:13" s="104" customFormat="1" ht="18" customHeight="1">
      <c r="A26" s="137"/>
      <c r="B26" s="128"/>
      <c r="C26" s="130"/>
      <c r="D26" s="116" t="s">
        <v>19</v>
      </c>
      <c r="E26" s="139">
        <v>10.32</v>
      </c>
      <c r="F26" s="118" t="s">
        <v>79</v>
      </c>
      <c r="G26" s="117">
        <v>13.9062891505888</v>
      </c>
      <c r="H26" s="117">
        <v>18.6546636659165</v>
      </c>
      <c r="I26" s="117">
        <v>6.96492119979664</v>
      </c>
      <c r="J26" s="117">
        <v>8.62558615679281</v>
      </c>
      <c r="K26" s="117">
        <v>-6.7408781694496</v>
      </c>
      <c r="L26" s="117">
        <v>900</v>
      </c>
      <c r="M26" s="117">
        <v>17.6511466296039</v>
      </c>
    </row>
    <row r="27" spans="1:13" s="104" customFormat="1" ht="18" customHeight="1">
      <c r="A27" s="137"/>
      <c r="B27" s="128"/>
      <c r="C27" s="130"/>
      <c r="D27" s="116" t="s">
        <v>71</v>
      </c>
      <c r="E27" s="139">
        <f t="shared" si="3"/>
        <v>14795.667557</v>
      </c>
      <c r="F27" s="117">
        <v>6403.480414</v>
      </c>
      <c r="G27" s="117">
        <v>2974.349261</v>
      </c>
      <c r="H27" s="117">
        <v>949.61836</v>
      </c>
      <c r="I27" s="117">
        <v>561.326474</v>
      </c>
      <c r="J27" s="117">
        <v>2638.230655</v>
      </c>
      <c r="K27" s="117">
        <v>488.850645</v>
      </c>
      <c r="L27" s="117">
        <v>5.616496</v>
      </c>
      <c r="M27" s="117">
        <v>774.195252</v>
      </c>
    </row>
    <row r="28" spans="1:13" s="104" customFormat="1" ht="18" customHeight="1">
      <c r="A28" s="137"/>
      <c r="B28" s="128"/>
      <c r="C28" s="130"/>
      <c r="D28" s="116" t="s">
        <v>19</v>
      </c>
      <c r="E28" s="139">
        <v>-3.64</v>
      </c>
      <c r="F28" s="118" t="s">
        <v>79</v>
      </c>
      <c r="G28" s="117">
        <v>2.44328393315476</v>
      </c>
      <c r="H28" s="117">
        <v>-1.71378024260829</v>
      </c>
      <c r="I28" s="117">
        <v>-1.7275458129108</v>
      </c>
      <c r="J28" s="117">
        <v>-4.27552826161581</v>
      </c>
      <c r="K28" s="117">
        <v>-21.3778479785561</v>
      </c>
      <c r="L28" s="117">
        <v>1248.19092883976</v>
      </c>
      <c r="M28" s="117">
        <v>-2.10604766928585</v>
      </c>
    </row>
    <row r="29" spans="1:13" s="104" customFormat="1" ht="18" customHeight="1">
      <c r="A29" s="137"/>
      <c r="B29" s="131"/>
      <c r="C29" s="133"/>
      <c r="D29" s="116" t="s">
        <v>20</v>
      </c>
      <c r="E29" s="139">
        <v>2.32013220113022</v>
      </c>
      <c r="F29" s="117">
        <v>43.27942885531</v>
      </c>
      <c r="G29" s="117">
        <v>20.1028392233158</v>
      </c>
      <c r="H29" s="117">
        <v>6.41821909245808</v>
      </c>
      <c r="I29" s="117">
        <v>3.79385703171217</v>
      </c>
      <c r="J29" s="117">
        <v>17.8311025496908</v>
      </c>
      <c r="K29" s="117">
        <v>3.30401209081451</v>
      </c>
      <c r="L29" s="117">
        <v>0.0379604095480151</v>
      </c>
      <c r="M29" s="117">
        <v>5.23258074715067</v>
      </c>
    </row>
    <row r="30" spans="1:13" s="104" customFormat="1" ht="18" customHeight="1">
      <c r="A30" s="137"/>
      <c r="B30" s="125" t="s">
        <v>80</v>
      </c>
      <c r="C30" s="127"/>
      <c r="D30" s="116" t="s">
        <v>76</v>
      </c>
      <c r="E30" s="141">
        <f aca="true" t="shared" si="4" ref="E30:E34">SUM(F30:M30)</f>
        <v>25470</v>
      </c>
      <c r="F30" s="118">
        <v>18303</v>
      </c>
      <c r="G30" s="118">
        <v>3856</v>
      </c>
      <c r="H30" s="118">
        <v>3272</v>
      </c>
      <c r="I30" s="118">
        <v>7</v>
      </c>
      <c r="J30" s="118">
        <v>2</v>
      </c>
      <c r="K30" s="118">
        <v>30</v>
      </c>
      <c r="L30" s="118">
        <v>0</v>
      </c>
      <c r="M30" s="118">
        <v>0</v>
      </c>
    </row>
    <row r="31" spans="1:13" s="104" customFormat="1" ht="18" customHeight="1">
      <c r="A31" s="137"/>
      <c r="B31" s="128"/>
      <c r="C31" s="130"/>
      <c r="D31" s="116" t="s">
        <v>71</v>
      </c>
      <c r="E31" s="139">
        <f t="shared" si="4"/>
        <v>291.13221</v>
      </c>
      <c r="F31" s="117">
        <v>207.757309</v>
      </c>
      <c r="G31" s="117">
        <v>43.650002</v>
      </c>
      <c r="H31" s="117">
        <v>39.28338</v>
      </c>
      <c r="I31" s="117">
        <v>0.079247</v>
      </c>
      <c r="J31" s="117">
        <v>0.022642</v>
      </c>
      <c r="K31" s="117">
        <v>0.33963</v>
      </c>
      <c r="L31" s="118">
        <v>0</v>
      </c>
      <c r="M31" s="118">
        <v>0</v>
      </c>
    </row>
    <row r="32" spans="1:13" s="104" customFormat="1" ht="18" customHeight="1">
      <c r="A32" s="137"/>
      <c r="B32" s="131"/>
      <c r="C32" s="133"/>
      <c r="D32" s="116" t="s">
        <v>20</v>
      </c>
      <c r="E32" s="117">
        <v>4.82680921346597</v>
      </c>
      <c r="F32" s="117">
        <v>71.3618424426483</v>
      </c>
      <c r="G32" s="117">
        <v>14.9931888333483</v>
      </c>
      <c r="H32" s="117">
        <v>13.4933128835178</v>
      </c>
      <c r="I32" s="118">
        <v>0.0272202790615301</v>
      </c>
      <c r="J32" s="118">
        <v>0.00777722258900861</v>
      </c>
      <c r="K32" s="118">
        <v>0.116658338835129</v>
      </c>
      <c r="L32" s="118">
        <v>0</v>
      </c>
      <c r="M32" s="118">
        <v>0</v>
      </c>
    </row>
    <row r="33" spans="1:13" s="104" customFormat="1" ht="18" customHeight="1">
      <c r="A33" s="137"/>
      <c r="B33" s="125" t="s">
        <v>81</v>
      </c>
      <c r="C33" s="127"/>
      <c r="D33" s="116" t="s">
        <v>76</v>
      </c>
      <c r="E33" s="118">
        <f t="shared" si="4"/>
        <v>416.116658338835</v>
      </c>
      <c r="F33" s="118">
        <v>383</v>
      </c>
      <c r="G33" s="118">
        <v>0</v>
      </c>
      <c r="H33" s="118">
        <v>33</v>
      </c>
      <c r="I33" s="118">
        <v>0</v>
      </c>
      <c r="J33" s="118">
        <v>0</v>
      </c>
      <c r="K33" s="118">
        <v>0.116658338835129</v>
      </c>
      <c r="L33" s="118">
        <v>0</v>
      </c>
      <c r="M33" s="118">
        <v>0</v>
      </c>
    </row>
    <row r="34" spans="1:13" s="104" customFormat="1" ht="18" customHeight="1">
      <c r="A34" s="137"/>
      <c r="B34" s="128"/>
      <c r="C34" s="130"/>
      <c r="D34" s="116" t="s">
        <v>71</v>
      </c>
      <c r="E34" s="117">
        <f t="shared" si="4"/>
        <v>34.3133263388351</v>
      </c>
      <c r="F34" s="117">
        <v>30.500668</v>
      </c>
      <c r="G34" s="118">
        <v>0</v>
      </c>
      <c r="H34" s="117">
        <v>3.696</v>
      </c>
      <c r="I34" s="118">
        <v>0</v>
      </c>
      <c r="J34" s="118">
        <v>0</v>
      </c>
      <c r="K34" s="118">
        <v>0.116658338835129</v>
      </c>
      <c r="L34" s="118">
        <v>0</v>
      </c>
      <c r="M34" s="118">
        <v>0</v>
      </c>
    </row>
    <row r="35" spans="1:13" s="104" customFormat="1" ht="18" customHeight="1">
      <c r="A35" s="142"/>
      <c r="B35" s="131"/>
      <c r="C35" s="133"/>
      <c r="D35" s="116" t="s">
        <v>20</v>
      </c>
      <c r="E35" s="117">
        <v>7.59</v>
      </c>
      <c r="F35" s="117">
        <v>89.1919294593263</v>
      </c>
      <c r="G35" s="118">
        <v>0</v>
      </c>
      <c r="H35" s="117">
        <v>10.8080705406737</v>
      </c>
      <c r="I35" s="118">
        <v>0</v>
      </c>
      <c r="J35" s="118">
        <v>0</v>
      </c>
      <c r="K35" s="118">
        <v>0.116658338835129</v>
      </c>
      <c r="L35" s="118">
        <v>0</v>
      </c>
      <c r="M35" s="118">
        <v>0</v>
      </c>
    </row>
    <row r="36" spans="1:13" s="104" customFormat="1" ht="18" customHeight="1">
      <c r="A36" s="143" t="s">
        <v>82</v>
      </c>
      <c r="B36" s="144"/>
      <c r="C36" s="145"/>
      <c r="D36" s="116" t="s">
        <v>70</v>
      </c>
      <c r="E36" s="117">
        <f aca="true" t="shared" si="5" ref="E36:E38">SUM(F36:M36)</f>
        <v>231.218759038835</v>
      </c>
      <c r="F36" s="117">
        <v>96.6141007</v>
      </c>
      <c r="G36" s="117">
        <v>3.006</v>
      </c>
      <c r="H36" s="117">
        <v>37.911</v>
      </c>
      <c r="I36" s="117">
        <v>33.26</v>
      </c>
      <c r="J36" s="117">
        <v>50.011</v>
      </c>
      <c r="K36" s="118">
        <v>0.116658338835129</v>
      </c>
      <c r="L36" s="118">
        <v>0</v>
      </c>
      <c r="M36" s="117">
        <v>10.3</v>
      </c>
    </row>
    <row r="37" spans="1:13" s="104" customFormat="1" ht="18" customHeight="1">
      <c r="A37" s="146"/>
      <c r="B37" s="147"/>
      <c r="C37" s="148"/>
      <c r="D37" s="116" t="s">
        <v>73</v>
      </c>
      <c r="E37" s="118">
        <f t="shared" si="5"/>
        <v>2313.11665833884</v>
      </c>
      <c r="F37" s="118">
        <v>2042</v>
      </c>
      <c r="G37" s="118">
        <v>4</v>
      </c>
      <c r="H37" s="118">
        <v>22</v>
      </c>
      <c r="I37" s="118">
        <v>55</v>
      </c>
      <c r="J37" s="118">
        <v>153</v>
      </c>
      <c r="K37" s="118">
        <v>0.116658338835129</v>
      </c>
      <c r="L37" s="118">
        <v>0</v>
      </c>
      <c r="M37" s="118">
        <v>37</v>
      </c>
    </row>
    <row r="38" spans="1:13" s="104" customFormat="1" ht="18" customHeight="1">
      <c r="A38" s="146"/>
      <c r="B38" s="147"/>
      <c r="C38" s="148"/>
      <c r="D38" s="116" t="s">
        <v>71</v>
      </c>
      <c r="E38" s="117">
        <f t="shared" si="5"/>
        <v>24.4799393388351</v>
      </c>
      <c r="F38" s="117">
        <v>22.265893</v>
      </c>
      <c r="G38" s="117">
        <v>0.194224</v>
      </c>
      <c r="H38" s="118">
        <v>0.273018</v>
      </c>
      <c r="I38" s="117">
        <v>0.799233</v>
      </c>
      <c r="J38" s="117">
        <v>0.479681</v>
      </c>
      <c r="K38" s="118">
        <v>0.116658338835129</v>
      </c>
      <c r="L38" s="118">
        <v>0</v>
      </c>
      <c r="M38" s="117">
        <v>0.351232</v>
      </c>
    </row>
    <row r="39" spans="1:13" s="104" customFormat="1" ht="18" customHeight="1">
      <c r="A39" s="146"/>
      <c r="B39" s="147"/>
      <c r="C39" s="148"/>
      <c r="D39" s="116" t="s">
        <v>19</v>
      </c>
      <c r="E39" s="117">
        <v>42.27</v>
      </c>
      <c r="F39" s="117">
        <v>85.1513723270129</v>
      </c>
      <c r="G39" s="117">
        <v>-74.8748099996766</v>
      </c>
      <c r="H39" s="118" t="e">
        <v>#DIV/0!</v>
      </c>
      <c r="I39" s="117">
        <v>-44.1876396648045</v>
      </c>
      <c r="J39" s="117">
        <v>-78.4324049203222</v>
      </c>
      <c r="K39" s="118">
        <v>0.116658338835129</v>
      </c>
      <c r="L39" s="118">
        <v>0</v>
      </c>
      <c r="M39" s="118">
        <v>-47.5503840777952</v>
      </c>
    </row>
    <row r="40" spans="1:13" s="104" customFormat="1" ht="18" customHeight="1">
      <c r="A40" s="149"/>
      <c r="B40" s="150"/>
      <c r="C40" s="151"/>
      <c r="D40" s="116" t="s">
        <v>20</v>
      </c>
      <c r="E40" s="117">
        <v>0.770187920568121</v>
      </c>
      <c r="F40" s="117">
        <v>91.3911923439212</v>
      </c>
      <c r="G40" s="117">
        <v>0.797199687513352</v>
      </c>
      <c r="H40" s="117">
        <v>1.12061261371159</v>
      </c>
      <c r="I40" s="117">
        <v>3.28048180374392</v>
      </c>
      <c r="J40" s="117">
        <v>1.96886864293853</v>
      </c>
      <c r="K40" s="118">
        <v>0.116658338835129</v>
      </c>
      <c r="L40" s="118">
        <v>0</v>
      </c>
      <c r="M40" s="117">
        <v>1.44164490817144</v>
      </c>
    </row>
    <row r="41" spans="1:13" s="104" customFormat="1" ht="21" customHeight="1">
      <c r="A41" s="152" t="s">
        <v>83</v>
      </c>
      <c r="B41" s="153"/>
      <c r="C41" s="153"/>
      <c r="D41" s="154"/>
      <c r="E41" s="117">
        <f aca="true" t="shared" si="6" ref="E41:E48">SUM(F41:M41)</f>
        <v>11.5800533388351</v>
      </c>
      <c r="F41" s="117">
        <v>6.792452</v>
      </c>
      <c r="G41" s="117">
        <v>4.670943</v>
      </c>
      <c r="H41" s="117">
        <v>0</v>
      </c>
      <c r="I41" s="117">
        <v>0</v>
      </c>
      <c r="J41" s="118">
        <v>0</v>
      </c>
      <c r="K41" s="118">
        <v>0.116658338835129</v>
      </c>
      <c r="L41" s="118">
        <v>0</v>
      </c>
      <c r="M41" s="117">
        <v>0</v>
      </c>
    </row>
    <row r="42" spans="1:13" s="104" customFormat="1" ht="21" customHeight="1">
      <c r="A42" s="152" t="s">
        <v>84</v>
      </c>
      <c r="B42" s="153"/>
      <c r="C42" s="153"/>
      <c r="D42" s="154"/>
      <c r="E42" s="117">
        <f t="shared" si="6"/>
        <v>0.489140338835129</v>
      </c>
      <c r="F42" s="117">
        <v>0.33852</v>
      </c>
      <c r="G42" s="117">
        <v>0</v>
      </c>
      <c r="H42" s="118">
        <v>0</v>
      </c>
      <c r="I42" s="117">
        <v>0.033962</v>
      </c>
      <c r="J42" s="118">
        <v>0</v>
      </c>
      <c r="K42" s="118">
        <v>0.116658338835129</v>
      </c>
      <c r="L42" s="118">
        <v>0</v>
      </c>
      <c r="M42" s="118">
        <v>0</v>
      </c>
    </row>
    <row r="43" spans="1:13" s="104" customFormat="1" ht="21" customHeight="1">
      <c r="A43" s="152" t="s">
        <v>85</v>
      </c>
      <c r="B43" s="153"/>
      <c r="C43" s="153"/>
      <c r="D43" s="154"/>
      <c r="E43" s="117">
        <f t="shared" si="6"/>
        <v>689.555813</v>
      </c>
      <c r="F43" s="117">
        <v>472.931099</v>
      </c>
      <c r="G43" s="117">
        <v>79.469613</v>
      </c>
      <c r="H43" s="117">
        <v>43.465442</v>
      </c>
      <c r="I43" s="117">
        <v>2.231036</v>
      </c>
      <c r="J43" s="117">
        <v>86.659067</v>
      </c>
      <c r="K43" s="117">
        <v>1.301887</v>
      </c>
      <c r="L43" s="117">
        <v>0</v>
      </c>
      <c r="M43" s="117">
        <v>3.497669</v>
      </c>
    </row>
    <row r="44" spans="1:13" s="104" customFormat="1" ht="21" customHeight="1">
      <c r="A44" s="152" t="s">
        <v>86</v>
      </c>
      <c r="B44" s="153"/>
      <c r="C44" s="153"/>
      <c r="D44" s="154"/>
      <c r="E44" s="117">
        <f t="shared" si="6"/>
        <v>680.036694</v>
      </c>
      <c r="F44" s="117">
        <v>397.122912</v>
      </c>
      <c r="G44" s="117">
        <v>136.709641</v>
      </c>
      <c r="H44" s="117">
        <v>48.28272</v>
      </c>
      <c r="I44" s="117">
        <v>20.178403</v>
      </c>
      <c r="J44" s="117">
        <v>65.293628</v>
      </c>
      <c r="K44" s="117">
        <v>7.804744</v>
      </c>
      <c r="L44" s="117">
        <v>0.11883</v>
      </c>
      <c r="M44" s="117">
        <v>4.525816</v>
      </c>
    </row>
    <row r="45" spans="1:13" s="104" customFormat="1" ht="21" customHeight="1">
      <c r="A45" s="152" t="s">
        <v>87</v>
      </c>
      <c r="B45" s="153"/>
      <c r="C45" s="153"/>
      <c r="D45" s="154"/>
      <c r="E45" s="117">
        <f t="shared" si="6"/>
        <v>226.440784</v>
      </c>
      <c r="F45" s="117">
        <v>161.01297</v>
      </c>
      <c r="G45" s="117">
        <v>40.36492</v>
      </c>
      <c r="H45" s="117">
        <v>15.311213</v>
      </c>
      <c r="I45" s="117">
        <v>0.84772</v>
      </c>
      <c r="J45" s="117">
        <v>3.722461</v>
      </c>
      <c r="K45" s="117">
        <v>5.1145</v>
      </c>
      <c r="L45" s="117">
        <v>0</v>
      </c>
      <c r="M45" s="118">
        <v>0.067</v>
      </c>
    </row>
    <row r="46" spans="1:13" s="104" customFormat="1" ht="21" customHeight="1">
      <c r="A46" s="152" t="s">
        <v>88</v>
      </c>
      <c r="B46" s="153"/>
      <c r="C46" s="153"/>
      <c r="D46" s="154"/>
      <c r="E46" s="117">
        <f t="shared" si="6"/>
        <v>894.761664</v>
      </c>
      <c r="F46" s="117">
        <v>85.259563</v>
      </c>
      <c r="G46" s="118">
        <v>221.163379</v>
      </c>
      <c r="H46" s="117">
        <v>576.020172</v>
      </c>
      <c r="I46" s="118">
        <v>0</v>
      </c>
      <c r="J46" s="117">
        <v>-0.801913</v>
      </c>
      <c r="K46" s="118">
        <v>0</v>
      </c>
      <c r="L46" s="117">
        <v>13.120463</v>
      </c>
      <c r="M46" s="118">
        <v>0</v>
      </c>
    </row>
    <row r="47" spans="1:13" s="104" customFormat="1" ht="21" customHeight="1">
      <c r="A47" s="152" t="s">
        <v>89</v>
      </c>
      <c r="B47" s="153"/>
      <c r="C47" s="153"/>
      <c r="D47" s="154"/>
      <c r="E47" s="117">
        <f t="shared" si="6"/>
        <v>894.761664</v>
      </c>
      <c r="F47" s="117">
        <v>85.259563</v>
      </c>
      <c r="G47" s="117">
        <v>221.163379</v>
      </c>
      <c r="H47" s="117">
        <v>576.020172</v>
      </c>
      <c r="I47" s="118">
        <v>0</v>
      </c>
      <c r="J47" s="117">
        <v>-0.801913</v>
      </c>
      <c r="K47" s="118">
        <v>0</v>
      </c>
      <c r="L47" s="117">
        <v>13.120463</v>
      </c>
      <c r="M47" s="118">
        <v>0</v>
      </c>
    </row>
    <row r="48" spans="1:13" s="104" customFormat="1" ht="21" customHeight="1">
      <c r="A48" s="152" t="s">
        <v>90</v>
      </c>
      <c r="B48" s="153"/>
      <c r="C48" s="153"/>
      <c r="D48" s="154"/>
      <c r="E48" s="117">
        <f t="shared" si="6"/>
        <v>1.23404149121598E-12</v>
      </c>
      <c r="F48" s="117">
        <v>1.13686837721616E-12</v>
      </c>
      <c r="G48" s="117">
        <v>0</v>
      </c>
      <c r="H48" s="117">
        <v>1.31450406115619E-13</v>
      </c>
      <c r="I48" s="118">
        <v>-1.85877979674842E-15</v>
      </c>
      <c r="J48" s="118">
        <v>0</v>
      </c>
      <c r="K48" s="118">
        <v>0</v>
      </c>
      <c r="L48" s="118">
        <v>0</v>
      </c>
      <c r="M48" s="118">
        <v>-3.24185123190546E-14</v>
      </c>
    </row>
    <row r="49" spans="1:12" s="104" customFormat="1" ht="51" customHeight="1">
      <c r="A49" s="155" t="s">
        <v>91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60"/>
    </row>
    <row r="50" spans="1:12" s="104" customFormat="1" ht="21.75" customHeight="1">
      <c r="A50" s="156" t="s">
        <v>92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61"/>
    </row>
    <row r="51" spans="1:13" s="104" customFormat="1" ht="26.25" customHeight="1">
      <c r="A51" s="157" t="s">
        <v>93</v>
      </c>
      <c r="B51" s="157"/>
      <c r="C51" s="157"/>
      <c r="D51" s="157"/>
      <c r="E51" s="157" t="s">
        <v>94</v>
      </c>
      <c r="F51" s="157" t="s">
        <v>61</v>
      </c>
      <c r="G51" s="157" t="s">
        <v>62</v>
      </c>
      <c r="H51" s="157" t="s">
        <v>63</v>
      </c>
      <c r="I51" s="157" t="s">
        <v>95</v>
      </c>
      <c r="J51" s="157" t="s">
        <v>65</v>
      </c>
      <c r="K51" s="157" t="s">
        <v>66</v>
      </c>
      <c r="L51" s="157" t="s">
        <v>67</v>
      </c>
      <c r="M51" s="112" t="s">
        <v>68</v>
      </c>
    </row>
    <row r="52" spans="1:13" s="104" customFormat="1" ht="18" customHeight="1">
      <c r="A52" s="113" t="s">
        <v>96</v>
      </c>
      <c r="B52" s="114"/>
      <c r="C52" s="115"/>
      <c r="D52" s="116" t="s">
        <v>97</v>
      </c>
      <c r="E52" s="117">
        <f aca="true" t="shared" si="7" ref="E52:E62">SUM(F52:M52)</f>
        <v>8406.7354379992</v>
      </c>
      <c r="F52" s="117">
        <v>3915.535611</v>
      </c>
      <c r="G52" s="117">
        <v>1290.402366</v>
      </c>
      <c r="H52" s="117">
        <v>1112.1291859992</v>
      </c>
      <c r="I52" s="117">
        <v>360.528803</v>
      </c>
      <c r="J52" s="117">
        <v>1165.662571</v>
      </c>
      <c r="K52" s="117">
        <v>222.987137</v>
      </c>
      <c r="L52" s="117">
        <v>10.035672</v>
      </c>
      <c r="M52" s="117">
        <v>329.454092</v>
      </c>
    </row>
    <row r="53" spans="1:13" s="104" customFormat="1" ht="18" customHeight="1">
      <c r="A53" s="119"/>
      <c r="B53" s="120"/>
      <c r="C53" s="121"/>
      <c r="D53" s="116" t="s">
        <v>98</v>
      </c>
      <c r="E53" s="118">
        <f t="shared" si="7"/>
        <v>25657</v>
      </c>
      <c r="F53" s="118">
        <v>14431</v>
      </c>
      <c r="G53" s="118">
        <v>3510</v>
      </c>
      <c r="H53" s="118">
        <v>3052</v>
      </c>
      <c r="I53" s="118">
        <v>568</v>
      </c>
      <c r="J53" s="118">
        <v>2828</v>
      </c>
      <c r="K53" s="118">
        <v>575</v>
      </c>
      <c r="L53" s="118">
        <v>129</v>
      </c>
      <c r="M53" s="118">
        <v>564</v>
      </c>
    </row>
    <row r="54" spans="1:13" s="104" customFormat="1" ht="18" customHeight="1">
      <c r="A54" s="119"/>
      <c r="B54" s="120"/>
      <c r="C54" s="121"/>
      <c r="D54" s="116" t="s">
        <v>99</v>
      </c>
      <c r="E54" s="117">
        <v>47.0516592594469</v>
      </c>
      <c r="F54" s="117">
        <v>49.3612708260033</v>
      </c>
      <c r="G54" s="117">
        <v>36.1776441340374</v>
      </c>
      <c r="H54" s="117">
        <v>66.2511504274513</v>
      </c>
      <c r="I54" s="117">
        <v>61.5518360850912</v>
      </c>
      <c r="J54" s="117">
        <v>41.6952188468492</v>
      </c>
      <c r="K54" s="117">
        <v>44.2952095129922</v>
      </c>
      <c r="L54" s="117">
        <v>53.223293917852</v>
      </c>
      <c r="M54" s="117">
        <v>41.9447208725726</v>
      </c>
    </row>
    <row r="55" spans="1:13" s="104" customFormat="1" ht="18" customHeight="1">
      <c r="A55" s="119"/>
      <c r="B55" s="120"/>
      <c r="C55" s="121"/>
      <c r="D55" s="116" t="s">
        <v>100</v>
      </c>
      <c r="E55" s="117">
        <f t="shared" si="7"/>
        <v>18498.435328</v>
      </c>
      <c r="F55" s="117">
        <v>10016.453226</v>
      </c>
      <c r="G55" s="117">
        <v>2664.694113</v>
      </c>
      <c r="H55" s="117">
        <v>1453.769714</v>
      </c>
      <c r="I55" s="117">
        <v>472.509177</v>
      </c>
      <c r="J55" s="117">
        <v>2410.162572</v>
      </c>
      <c r="K55" s="117">
        <v>516.7389</v>
      </c>
      <c r="L55" s="117">
        <v>1.356</v>
      </c>
      <c r="M55" s="117">
        <v>962.751626</v>
      </c>
    </row>
    <row r="56" spans="1:13" s="104" customFormat="1" ht="18" customHeight="1">
      <c r="A56" s="122"/>
      <c r="B56" s="123"/>
      <c r="C56" s="124"/>
      <c r="D56" s="116" t="s">
        <v>101</v>
      </c>
      <c r="E56" s="118">
        <f t="shared" si="7"/>
        <v>8634</v>
      </c>
      <c r="F56" s="118">
        <v>3354</v>
      </c>
      <c r="G56" s="118">
        <v>1381</v>
      </c>
      <c r="H56" s="118">
        <v>1164</v>
      </c>
      <c r="I56" s="118">
        <v>259</v>
      </c>
      <c r="J56" s="118">
        <v>1747</v>
      </c>
      <c r="K56" s="118">
        <v>232</v>
      </c>
      <c r="L56" s="118">
        <v>7</v>
      </c>
      <c r="M56" s="118">
        <v>490</v>
      </c>
    </row>
    <row r="57" spans="1:13" s="104" customFormat="1" ht="18" customHeight="1">
      <c r="A57" s="113" t="s">
        <v>72</v>
      </c>
      <c r="B57" s="114"/>
      <c r="C57" s="115"/>
      <c r="D57" s="116" t="s">
        <v>97</v>
      </c>
      <c r="E57" s="117">
        <f t="shared" si="7"/>
        <v>14.495155</v>
      </c>
      <c r="F57" s="117">
        <v>2.7632</v>
      </c>
      <c r="G57" s="117">
        <v>11.731955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8">
        <v>0</v>
      </c>
    </row>
    <row r="58" spans="1:13" s="104" customFormat="1" ht="18" customHeight="1">
      <c r="A58" s="119"/>
      <c r="B58" s="120"/>
      <c r="C58" s="121"/>
      <c r="D58" s="116" t="s">
        <v>98</v>
      </c>
      <c r="E58" s="118">
        <f t="shared" si="7"/>
        <v>34</v>
      </c>
      <c r="F58" s="118">
        <v>27</v>
      </c>
      <c r="G58" s="118">
        <v>7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</row>
    <row r="59" spans="1:13" s="104" customFormat="1" ht="18" customHeight="1">
      <c r="A59" s="119"/>
      <c r="B59" s="120"/>
      <c r="C59" s="121"/>
      <c r="D59" s="116" t="s">
        <v>100</v>
      </c>
      <c r="E59" s="117">
        <f t="shared" si="7"/>
        <v>1370.887079</v>
      </c>
      <c r="F59" s="117">
        <v>1270.42656</v>
      </c>
      <c r="G59" s="117">
        <v>90.301596</v>
      </c>
      <c r="H59" s="117">
        <v>5.808923</v>
      </c>
      <c r="I59" s="117">
        <v>0.35</v>
      </c>
      <c r="J59" s="117">
        <v>0</v>
      </c>
      <c r="K59" s="117">
        <v>4</v>
      </c>
      <c r="L59" s="117">
        <v>0</v>
      </c>
      <c r="M59" s="118">
        <v>0</v>
      </c>
    </row>
    <row r="60" spans="1:13" s="104" customFormat="1" ht="18" customHeight="1">
      <c r="A60" s="122"/>
      <c r="B60" s="123"/>
      <c r="C60" s="124"/>
      <c r="D60" s="116" t="s">
        <v>101</v>
      </c>
      <c r="E60" s="118">
        <f t="shared" si="7"/>
        <v>33</v>
      </c>
      <c r="F60" s="118">
        <v>6</v>
      </c>
      <c r="G60" s="118">
        <v>25</v>
      </c>
      <c r="H60" s="118">
        <v>0</v>
      </c>
      <c r="I60" s="118">
        <v>1</v>
      </c>
      <c r="J60" s="118">
        <v>0</v>
      </c>
      <c r="K60" s="118">
        <v>1</v>
      </c>
      <c r="L60" s="118">
        <v>0</v>
      </c>
      <c r="M60" s="118">
        <v>0</v>
      </c>
    </row>
    <row r="61" spans="1:13" s="104" customFormat="1" ht="18" customHeight="1">
      <c r="A61" s="158" t="s">
        <v>74</v>
      </c>
      <c r="B61" s="134" t="s">
        <v>75</v>
      </c>
      <c r="C61" s="134" t="s">
        <v>69</v>
      </c>
      <c r="D61" s="116" t="s">
        <v>97</v>
      </c>
      <c r="E61" s="117">
        <f t="shared" si="7"/>
        <v>5610.0880207707</v>
      </c>
      <c r="F61" s="117">
        <v>2205.604917</v>
      </c>
      <c r="G61" s="117">
        <v>1128.551577</v>
      </c>
      <c r="H61" s="117">
        <v>477.6505017707</v>
      </c>
      <c r="I61" s="117">
        <v>334.038594</v>
      </c>
      <c r="J61" s="117">
        <v>957.619953</v>
      </c>
      <c r="K61" s="117">
        <v>216.71724</v>
      </c>
      <c r="L61" s="117">
        <v>0.650172</v>
      </c>
      <c r="M61" s="117">
        <v>289.255066</v>
      </c>
    </row>
    <row r="62" spans="1:13" s="104" customFormat="1" ht="18" customHeight="1">
      <c r="A62" s="158"/>
      <c r="B62" s="137"/>
      <c r="C62" s="137"/>
      <c r="D62" s="116" t="s">
        <v>98</v>
      </c>
      <c r="E62" s="118">
        <f t="shared" si="7"/>
        <v>10790</v>
      </c>
      <c r="F62" s="118">
        <v>4745</v>
      </c>
      <c r="G62" s="118">
        <v>2117</v>
      </c>
      <c r="H62" s="118">
        <v>641</v>
      </c>
      <c r="I62" s="118">
        <v>469</v>
      </c>
      <c r="J62" s="118">
        <v>1691</v>
      </c>
      <c r="K62" s="118">
        <v>564</v>
      </c>
      <c r="L62" s="118">
        <v>4</v>
      </c>
      <c r="M62" s="118">
        <v>559</v>
      </c>
    </row>
    <row r="63" spans="1:13" s="104" customFormat="1" ht="18" customHeight="1">
      <c r="A63" s="158"/>
      <c r="B63" s="137"/>
      <c r="C63" s="137"/>
      <c r="D63" s="116" t="s">
        <v>102</v>
      </c>
      <c r="E63" s="117">
        <v>37.1</v>
      </c>
      <c r="F63" s="117"/>
      <c r="G63" s="117">
        <v>37.3940309010606</v>
      </c>
      <c r="H63" s="117">
        <v>48.1212562271903</v>
      </c>
      <c r="I63" s="117">
        <v>59.5003900931034</v>
      </c>
      <c r="J63" s="117">
        <v>36.2974985794171</v>
      </c>
      <c r="K63" s="117">
        <v>44.3012159225774</v>
      </c>
      <c r="L63" s="117">
        <v>11.5761143602702</v>
      </c>
      <c r="M63" s="117">
        <v>37.3620304765186</v>
      </c>
    </row>
    <row r="64" spans="1:13" s="104" customFormat="1" ht="18" customHeight="1">
      <c r="A64" s="158"/>
      <c r="B64" s="137"/>
      <c r="C64" s="137"/>
      <c r="D64" s="116" t="s">
        <v>100</v>
      </c>
      <c r="E64" s="117">
        <f aca="true" t="shared" si="8" ref="E64:E67">SUM(F64:M64)</f>
        <v>14247.902188</v>
      </c>
      <c r="F64" s="117">
        <v>7240.11239</v>
      </c>
      <c r="G64" s="117">
        <v>1759.132334</v>
      </c>
      <c r="H64" s="117">
        <v>1321.839405</v>
      </c>
      <c r="I64" s="117">
        <v>402.548877</v>
      </c>
      <c r="J64" s="117">
        <v>2102.94894</v>
      </c>
      <c r="K64" s="117">
        <v>509.420334</v>
      </c>
      <c r="L64" s="117">
        <v>0.71</v>
      </c>
      <c r="M64" s="117">
        <v>911.189908</v>
      </c>
    </row>
    <row r="65" spans="1:13" s="104" customFormat="1" ht="18" customHeight="1">
      <c r="A65" s="158"/>
      <c r="B65" s="137"/>
      <c r="C65" s="142"/>
      <c r="D65" s="116" t="s">
        <v>101</v>
      </c>
      <c r="E65" s="118">
        <f t="shared" si="8"/>
        <v>6590</v>
      </c>
      <c r="F65" s="118">
        <v>2923</v>
      </c>
      <c r="G65" s="118">
        <v>779</v>
      </c>
      <c r="H65" s="118">
        <v>556</v>
      </c>
      <c r="I65" s="118">
        <v>205</v>
      </c>
      <c r="J65" s="118">
        <v>1433</v>
      </c>
      <c r="K65" s="118">
        <v>226</v>
      </c>
      <c r="L65" s="118">
        <v>2</v>
      </c>
      <c r="M65" s="118">
        <v>466</v>
      </c>
    </row>
    <row r="66" spans="1:13" s="104" customFormat="1" ht="18" customHeight="1">
      <c r="A66" s="158"/>
      <c r="B66" s="137"/>
      <c r="C66" s="134" t="s">
        <v>77</v>
      </c>
      <c r="D66" s="116" t="s">
        <v>97</v>
      </c>
      <c r="E66" s="117">
        <f t="shared" si="8"/>
        <v>865.642516</v>
      </c>
      <c r="F66" s="117">
        <v>17.46223</v>
      </c>
      <c r="G66" s="117">
        <v>190.999776</v>
      </c>
      <c r="H66" s="117">
        <v>21.869983</v>
      </c>
      <c r="I66" s="117">
        <v>232.002324</v>
      </c>
      <c r="J66" s="117">
        <v>319.331391</v>
      </c>
      <c r="K66" s="117">
        <v>32.417547</v>
      </c>
      <c r="L66" s="118">
        <v>0</v>
      </c>
      <c r="M66" s="117">
        <v>51.559265</v>
      </c>
    </row>
    <row r="67" spans="1:13" s="104" customFormat="1" ht="18" customHeight="1">
      <c r="A67" s="158"/>
      <c r="B67" s="137"/>
      <c r="C67" s="137"/>
      <c r="D67" s="116" t="s">
        <v>98</v>
      </c>
      <c r="E67" s="118">
        <f t="shared" si="8"/>
        <v>1197</v>
      </c>
      <c r="F67" s="118">
        <v>37</v>
      </c>
      <c r="G67" s="118">
        <v>239</v>
      </c>
      <c r="H67" s="118">
        <v>8</v>
      </c>
      <c r="I67" s="118">
        <v>309</v>
      </c>
      <c r="J67" s="118">
        <v>512</v>
      </c>
      <c r="K67" s="118">
        <v>52</v>
      </c>
      <c r="L67" s="118">
        <v>0</v>
      </c>
      <c r="M67" s="118">
        <v>40</v>
      </c>
    </row>
    <row r="68" spans="1:13" s="104" customFormat="1" ht="18" customHeight="1">
      <c r="A68" s="158"/>
      <c r="B68" s="137"/>
      <c r="C68" s="137"/>
      <c r="D68" s="116" t="s">
        <v>102</v>
      </c>
      <c r="E68" s="117">
        <v>227.974958560028</v>
      </c>
      <c r="F68" s="117"/>
      <c r="G68" s="117">
        <v>148.012274959083</v>
      </c>
      <c r="H68" s="117">
        <v>207.227193762599</v>
      </c>
      <c r="I68" s="117">
        <v>81.2163064662704</v>
      </c>
      <c r="J68" s="117">
        <v>2809.1334486082</v>
      </c>
      <c r="K68" s="117">
        <v>50.7803853454576</v>
      </c>
      <c r="L68" s="118">
        <v>0</v>
      </c>
      <c r="M68" s="117">
        <v>-19474.3309852505</v>
      </c>
    </row>
    <row r="69" spans="1:13" s="104" customFormat="1" ht="18" customHeight="1">
      <c r="A69" s="158"/>
      <c r="B69" s="137"/>
      <c r="C69" s="137"/>
      <c r="D69" s="116" t="s">
        <v>100</v>
      </c>
      <c r="E69" s="117">
        <f aca="true" t="shared" si="9" ref="E69:E72">SUM(F69:M69)</f>
        <v>1777.783999</v>
      </c>
      <c r="F69" s="117">
        <v>325.751234</v>
      </c>
      <c r="G69" s="117">
        <v>208.558849</v>
      </c>
      <c r="H69" s="117">
        <v>5.453626</v>
      </c>
      <c r="I69" s="117">
        <v>251.768</v>
      </c>
      <c r="J69" s="117">
        <v>906.914455</v>
      </c>
      <c r="K69" s="117">
        <v>56.904441</v>
      </c>
      <c r="L69" s="118">
        <v>0</v>
      </c>
      <c r="M69" s="118">
        <v>22.433394</v>
      </c>
    </row>
    <row r="70" spans="1:13" s="104" customFormat="1" ht="18" customHeight="1">
      <c r="A70" s="158"/>
      <c r="B70" s="142"/>
      <c r="C70" s="142"/>
      <c r="D70" s="116" t="s">
        <v>101</v>
      </c>
      <c r="E70" s="118">
        <f t="shared" si="9"/>
        <v>873</v>
      </c>
      <c r="F70" s="118">
        <v>50</v>
      </c>
      <c r="G70" s="118">
        <v>91</v>
      </c>
      <c r="H70" s="118">
        <v>6</v>
      </c>
      <c r="I70" s="118">
        <v>192</v>
      </c>
      <c r="J70" s="118">
        <v>491</v>
      </c>
      <c r="K70" s="118">
        <v>20</v>
      </c>
      <c r="L70" s="118">
        <v>0</v>
      </c>
      <c r="M70" s="118">
        <v>23</v>
      </c>
    </row>
    <row r="71" spans="1:13" s="104" customFormat="1" ht="18" customHeight="1">
      <c r="A71" s="158"/>
      <c r="B71" s="113" t="s">
        <v>103</v>
      </c>
      <c r="C71" s="115"/>
      <c r="D71" s="116" t="s">
        <v>97</v>
      </c>
      <c r="E71" s="117">
        <f t="shared" si="9"/>
        <v>5449.2587517707</v>
      </c>
      <c r="F71" s="117">
        <v>2082.835514</v>
      </c>
      <c r="G71" s="118">
        <v>1100.048113</v>
      </c>
      <c r="H71" s="117">
        <v>468.0940997707</v>
      </c>
      <c r="I71" s="117">
        <v>334.038594</v>
      </c>
      <c r="J71" s="117">
        <v>957.619953</v>
      </c>
      <c r="K71" s="117">
        <v>216.71724</v>
      </c>
      <c r="L71" s="117">
        <v>0.650172</v>
      </c>
      <c r="M71" s="117">
        <v>289.255066</v>
      </c>
    </row>
    <row r="72" spans="1:13" s="104" customFormat="1" ht="18" customHeight="1">
      <c r="A72" s="158"/>
      <c r="B72" s="119"/>
      <c r="C72" s="121"/>
      <c r="D72" s="116" t="s">
        <v>98</v>
      </c>
      <c r="E72" s="118">
        <f t="shared" si="9"/>
        <v>10389</v>
      </c>
      <c r="F72" s="118">
        <v>4443</v>
      </c>
      <c r="G72" s="118">
        <v>2066</v>
      </c>
      <c r="H72" s="118">
        <v>593</v>
      </c>
      <c r="I72" s="118">
        <v>469</v>
      </c>
      <c r="J72" s="118">
        <v>1691</v>
      </c>
      <c r="K72" s="118">
        <v>564</v>
      </c>
      <c r="L72" s="118">
        <v>4</v>
      </c>
      <c r="M72" s="118">
        <v>559</v>
      </c>
    </row>
    <row r="73" spans="1:13" s="104" customFormat="1" ht="18" customHeight="1">
      <c r="A73" s="158"/>
      <c r="B73" s="119"/>
      <c r="C73" s="121"/>
      <c r="D73" s="116" t="s">
        <v>102</v>
      </c>
      <c r="E73" s="117">
        <v>36.8300972617663</v>
      </c>
      <c r="F73" s="117"/>
      <c r="G73" s="117">
        <v>36.9844969931391</v>
      </c>
      <c r="H73" s="117">
        <v>49.2928653749597</v>
      </c>
      <c r="I73" s="117">
        <v>59.5087902445877</v>
      </c>
      <c r="J73" s="117">
        <v>36.2978100942429</v>
      </c>
      <c r="K73" s="117">
        <v>44.3319942842665</v>
      </c>
      <c r="L73" s="117">
        <v>11.5761143602702</v>
      </c>
      <c r="M73" s="117">
        <v>37.3620304765186</v>
      </c>
    </row>
    <row r="74" spans="1:13" s="104" customFormat="1" ht="18" customHeight="1">
      <c r="A74" s="158"/>
      <c r="B74" s="119"/>
      <c r="C74" s="121"/>
      <c r="D74" s="116" t="s">
        <v>100</v>
      </c>
      <c r="E74" s="117">
        <f aca="true" t="shared" si="10" ref="E74:E119">SUM(F74:M74)</f>
        <v>13498.441005</v>
      </c>
      <c r="F74" s="117">
        <v>6633.670945</v>
      </c>
      <c r="G74" s="118">
        <v>1712.92186</v>
      </c>
      <c r="H74" s="117">
        <v>1225.030141</v>
      </c>
      <c r="I74" s="117">
        <v>402.548877</v>
      </c>
      <c r="J74" s="117">
        <v>2102.94894</v>
      </c>
      <c r="K74" s="117">
        <v>509.420334</v>
      </c>
      <c r="L74" s="117">
        <v>0.71</v>
      </c>
      <c r="M74" s="117">
        <v>911.189908</v>
      </c>
    </row>
    <row r="75" spans="1:13" s="104" customFormat="1" ht="18" customHeight="1">
      <c r="A75" s="158"/>
      <c r="B75" s="122"/>
      <c r="C75" s="124"/>
      <c r="D75" s="116" t="s">
        <v>101</v>
      </c>
      <c r="E75" s="118">
        <f t="shared" si="10"/>
        <v>6366</v>
      </c>
      <c r="F75" s="118">
        <v>2769</v>
      </c>
      <c r="G75" s="118">
        <v>756</v>
      </c>
      <c r="H75" s="118">
        <v>509</v>
      </c>
      <c r="I75" s="118">
        <v>205</v>
      </c>
      <c r="J75" s="118">
        <v>1433</v>
      </c>
      <c r="K75" s="118">
        <v>226</v>
      </c>
      <c r="L75" s="118">
        <v>2</v>
      </c>
      <c r="M75" s="118">
        <v>466</v>
      </c>
    </row>
    <row r="76" spans="1:13" s="104" customFormat="1" ht="18" customHeight="1">
      <c r="A76" s="158"/>
      <c r="B76" s="113" t="s">
        <v>80</v>
      </c>
      <c r="C76" s="115"/>
      <c r="D76" s="116" t="s">
        <v>97</v>
      </c>
      <c r="E76" s="117">
        <f t="shared" si="10"/>
        <v>111.20631</v>
      </c>
      <c r="F76" s="117">
        <v>73.711444</v>
      </c>
      <c r="G76" s="117">
        <v>28.503464</v>
      </c>
      <c r="H76" s="117">
        <v>8.991402</v>
      </c>
      <c r="I76" s="117">
        <v>0</v>
      </c>
      <c r="J76" s="117">
        <v>0</v>
      </c>
      <c r="K76" s="117">
        <v>0</v>
      </c>
      <c r="L76" s="118">
        <v>0</v>
      </c>
      <c r="M76" s="118">
        <v>0</v>
      </c>
    </row>
    <row r="77" spans="1:13" s="104" customFormat="1" ht="18" customHeight="1">
      <c r="A77" s="158"/>
      <c r="B77" s="119"/>
      <c r="C77" s="121"/>
      <c r="D77" s="116" t="s">
        <v>98</v>
      </c>
      <c r="E77" s="118">
        <f t="shared" si="10"/>
        <v>313</v>
      </c>
      <c r="F77" s="118">
        <v>217</v>
      </c>
      <c r="G77" s="118">
        <v>51</v>
      </c>
      <c r="H77" s="118">
        <v>45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</row>
    <row r="78" spans="1:13" s="104" customFormat="1" ht="18" customHeight="1">
      <c r="A78" s="158"/>
      <c r="B78" s="119"/>
      <c r="C78" s="121"/>
      <c r="D78" s="116" t="s">
        <v>100</v>
      </c>
      <c r="E78" s="117">
        <f t="shared" si="10"/>
        <v>452.578321</v>
      </c>
      <c r="F78" s="117">
        <v>325.023583</v>
      </c>
      <c r="G78" s="117">
        <v>46.210474</v>
      </c>
      <c r="H78" s="117">
        <v>81.344264</v>
      </c>
      <c r="I78" s="117">
        <v>0</v>
      </c>
      <c r="J78" s="118">
        <v>0</v>
      </c>
      <c r="K78" s="117">
        <v>0</v>
      </c>
      <c r="L78" s="118">
        <v>0</v>
      </c>
      <c r="M78" s="118">
        <v>0</v>
      </c>
    </row>
    <row r="79" spans="1:13" s="104" customFormat="1" ht="18" customHeight="1">
      <c r="A79" s="158"/>
      <c r="B79" s="122"/>
      <c r="C79" s="124"/>
      <c r="D79" s="116" t="s">
        <v>101</v>
      </c>
      <c r="E79" s="118">
        <f t="shared" si="10"/>
        <v>162</v>
      </c>
      <c r="F79" s="118">
        <v>95</v>
      </c>
      <c r="G79" s="118">
        <v>23</v>
      </c>
      <c r="H79" s="118">
        <v>44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</row>
    <row r="80" spans="1:13" s="104" customFormat="1" ht="18" customHeight="1">
      <c r="A80" s="158"/>
      <c r="B80" s="113" t="s">
        <v>81</v>
      </c>
      <c r="C80" s="115"/>
      <c r="D80" s="116" t="s">
        <v>97</v>
      </c>
      <c r="E80" s="117">
        <f t="shared" si="10"/>
        <v>49.622959</v>
      </c>
      <c r="F80" s="117">
        <v>49.057959</v>
      </c>
      <c r="G80" s="118">
        <v>0</v>
      </c>
      <c r="H80" s="117">
        <v>0.565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</row>
    <row r="81" spans="1:13" s="104" customFormat="1" ht="18" customHeight="1">
      <c r="A81" s="158"/>
      <c r="B81" s="119"/>
      <c r="C81" s="121"/>
      <c r="D81" s="116" t="s">
        <v>98</v>
      </c>
      <c r="E81" s="118">
        <f t="shared" si="10"/>
        <v>88</v>
      </c>
      <c r="F81" s="118">
        <v>85</v>
      </c>
      <c r="G81" s="118">
        <v>0</v>
      </c>
      <c r="H81" s="118">
        <v>3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</row>
    <row r="82" spans="1:13" s="104" customFormat="1" ht="18" customHeight="1">
      <c r="A82" s="158"/>
      <c r="B82" s="119"/>
      <c r="C82" s="121"/>
      <c r="D82" s="116" t="s">
        <v>100</v>
      </c>
      <c r="E82" s="117">
        <f t="shared" si="10"/>
        <v>296.882862</v>
      </c>
      <c r="F82" s="117">
        <v>281.417862</v>
      </c>
      <c r="G82" s="118">
        <v>0</v>
      </c>
      <c r="H82" s="117">
        <v>15.465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</row>
    <row r="83" spans="1:13" s="104" customFormat="1" ht="18" customHeight="1">
      <c r="A83" s="134"/>
      <c r="B83" s="119"/>
      <c r="C83" s="121"/>
      <c r="D83" s="162" t="s">
        <v>101</v>
      </c>
      <c r="E83" s="118">
        <f t="shared" si="10"/>
        <v>62</v>
      </c>
      <c r="F83" s="118">
        <v>59</v>
      </c>
      <c r="G83" s="118">
        <v>0</v>
      </c>
      <c r="H83" s="118">
        <v>3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</row>
    <row r="84" spans="1:13" s="104" customFormat="1" ht="18" customHeight="1">
      <c r="A84" s="163" t="s">
        <v>104</v>
      </c>
      <c r="B84" s="158" t="s">
        <v>97</v>
      </c>
      <c r="C84" s="158"/>
      <c r="D84" s="158"/>
      <c r="E84" s="117">
        <f t="shared" si="10"/>
        <v>1175.8963731553</v>
      </c>
      <c r="F84" s="117">
        <v>355.99256</v>
      </c>
      <c r="G84" s="118">
        <v>87.079114</v>
      </c>
      <c r="H84" s="117">
        <v>546.5648241553</v>
      </c>
      <c r="I84" s="118">
        <v>0</v>
      </c>
      <c r="J84" s="117">
        <v>172.709875</v>
      </c>
      <c r="K84" s="117">
        <v>4.1645</v>
      </c>
      <c r="L84" s="117">
        <v>9.3855</v>
      </c>
      <c r="M84" s="118">
        <v>0</v>
      </c>
    </row>
    <row r="85" spans="1:13" s="104" customFormat="1" ht="18" customHeight="1">
      <c r="A85" s="163"/>
      <c r="B85" s="158" t="s">
        <v>98</v>
      </c>
      <c r="C85" s="158"/>
      <c r="D85" s="158"/>
      <c r="E85" s="118">
        <f t="shared" si="10"/>
        <v>9687</v>
      </c>
      <c r="F85" s="118">
        <v>5090</v>
      </c>
      <c r="G85" s="118">
        <v>1240</v>
      </c>
      <c r="H85" s="118">
        <v>2106</v>
      </c>
      <c r="I85" s="118">
        <v>0</v>
      </c>
      <c r="J85" s="118">
        <v>1119</v>
      </c>
      <c r="K85" s="118">
        <v>7</v>
      </c>
      <c r="L85" s="118">
        <v>125</v>
      </c>
      <c r="M85" s="118">
        <v>0</v>
      </c>
    </row>
    <row r="86" spans="1:13" s="104" customFormat="1" ht="18" customHeight="1">
      <c r="A86" s="163"/>
      <c r="B86" s="158" t="s">
        <v>100</v>
      </c>
      <c r="C86" s="158"/>
      <c r="D86" s="158"/>
      <c r="E86" s="117">
        <f t="shared" si="10"/>
        <v>200.409705</v>
      </c>
      <c r="F86" s="118">
        <v>30.127509</v>
      </c>
      <c r="G86" s="118">
        <v>33.3893</v>
      </c>
      <c r="H86" s="117">
        <v>66.814945</v>
      </c>
      <c r="I86" s="118">
        <v>0</v>
      </c>
      <c r="J86" s="117">
        <v>69.431951</v>
      </c>
      <c r="K86" s="118">
        <v>0</v>
      </c>
      <c r="L86" s="117">
        <v>0.646</v>
      </c>
      <c r="M86" s="118">
        <v>0</v>
      </c>
    </row>
    <row r="87" spans="1:13" s="104" customFormat="1" ht="18" customHeight="1">
      <c r="A87" s="163"/>
      <c r="B87" s="158" t="s">
        <v>101</v>
      </c>
      <c r="C87" s="158"/>
      <c r="D87" s="158"/>
      <c r="E87" s="118">
        <f t="shared" si="10"/>
        <v>1322</v>
      </c>
      <c r="F87" s="118">
        <v>161</v>
      </c>
      <c r="G87" s="118">
        <v>420</v>
      </c>
      <c r="H87" s="118">
        <v>573</v>
      </c>
      <c r="I87" s="118">
        <v>0</v>
      </c>
      <c r="J87" s="118">
        <v>164</v>
      </c>
      <c r="K87" s="118">
        <v>0</v>
      </c>
      <c r="L87" s="118">
        <v>4</v>
      </c>
      <c r="M87" s="118">
        <v>0</v>
      </c>
    </row>
    <row r="88" spans="1:13" s="104" customFormat="1" ht="18" customHeight="1">
      <c r="A88" s="163"/>
      <c r="B88" s="158" t="s">
        <v>105</v>
      </c>
      <c r="C88" s="158"/>
      <c r="D88" s="116" t="s">
        <v>97</v>
      </c>
      <c r="E88" s="164">
        <f t="shared" si="10"/>
        <v>1174.7498731553</v>
      </c>
      <c r="F88" s="117">
        <v>354.84606</v>
      </c>
      <c r="G88" s="118">
        <v>87.079114</v>
      </c>
      <c r="H88" s="117">
        <v>546.5648241553</v>
      </c>
      <c r="I88" s="118">
        <v>0</v>
      </c>
      <c r="J88" s="118">
        <v>172.709875</v>
      </c>
      <c r="K88" s="118">
        <v>4.1645</v>
      </c>
      <c r="L88" s="117">
        <v>9.3855</v>
      </c>
      <c r="M88" s="118">
        <v>0</v>
      </c>
    </row>
    <row r="89" spans="1:13" s="104" customFormat="1" ht="18" customHeight="1">
      <c r="A89" s="163"/>
      <c r="B89" s="158"/>
      <c r="C89" s="158"/>
      <c r="D89" s="116" t="s">
        <v>98</v>
      </c>
      <c r="E89" s="165">
        <f t="shared" si="10"/>
        <v>9673</v>
      </c>
      <c r="F89" s="118">
        <v>5076</v>
      </c>
      <c r="G89" s="118">
        <v>1240</v>
      </c>
      <c r="H89" s="118">
        <v>2106</v>
      </c>
      <c r="I89" s="118">
        <v>0</v>
      </c>
      <c r="J89" s="118">
        <v>1119</v>
      </c>
      <c r="K89" s="118">
        <v>7</v>
      </c>
      <c r="L89" s="118">
        <v>125</v>
      </c>
      <c r="M89" s="118">
        <v>0</v>
      </c>
    </row>
    <row r="90" spans="1:13" s="104" customFormat="1" ht="18" customHeight="1">
      <c r="A90" s="163"/>
      <c r="B90" s="158"/>
      <c r="C90" s="158"/>
      <c r="D90" s="116" t="s">
        <v>100</v>
      </c>
      <c r="E90" s="164">
        <f t="shared" si="10"/>
        <v>199.690205</v>
      </c>
      <c r="F90" s="117">
        <v>20.227509</v>
      </c>
      <c r="G90" s="118">
        <v>33.3893</v>
      </c>
      <c r="H90" s="117">
        <v>66.814945</v>
      </c>
      <c r="I90" s="118">
        <v>0</v>
      </c>
      <c r="J90" s="118">
        <v>69.431951</v>
      </c>
      <c r="K90" s="118">
        <v>0</v>
      </c>
      <c r="L90" s="117">
        <v>9.8265</v>
      </c>
      <c r="M90" s="118">
        <v>0</v>
      </c>
    </row>
    <row r="91" spans="1:13" s="104" customFormat="1" ht="18" customHeight="1">
      <c r="A91" s="163"/>
      <c r="B91" s="158"/>
      <c r="C91" s="158"/>
      <c r="D91" s="116" t="s">
        <v>101</v>
      </c>
      <c r="E91" s="165">
        <f t="shared" si="10"/>
        <v>1320</v>
      </c>
      <c r="F91" s="118">
        <v>159</v>
      </c>
      <c r="G91" s="118">
        <v>420</v>
      </c>
      <c r="H91" s="118">
        <v>573</v>
      </c>
      <c r="I91" s="118">
        <v>0</v>
      </c>
      <c r="J91" s="118">
        <v>164</v>
      </c>
      <c r="K91" s="118">
        <v>0</v>
      </c>
      <c r="L91" s="118">
        <v>4</v>
      </c>
      <c r="M91" s="118">
        <v>0</v>
      </c>
    </row>
    <row r="92" spans="1:13" s="104" customFormat="1" ht="18" customHeight="1">
      <c r="A92" s="119" t="s">
        <v>82</v>
      </c>
      <c r="B92" s="120"/>
      <c r="C92" s="121"/>
      <c r="D92" s="166" t="s">
        <v>97</v>
      </c>
      <c r="E92" s="117">
        <f t="shared" si="10"/>
        <v>3.311461</v>
      </c>
      <c r="F92" s="117">
        <v>3.29</v>
      </c>
      <c r="G92" s="118">
        <v>0</v>
      </c>
      <c r="H92" s="118">
        <v>0</v>
      </c>
      <c r="I92" s="118">
        <v>0</v>
      </c>
      <c r="J92" s="117">
        <v>0.021461</v>
      </c>
      <c r="K92" s="118">
        <v>0</v>
      </c>
      <c r="L92" s="118">
        <v>0</v>
      </c>
      <c r="M92" s="118">
        <v>0</v>
      </c>
    </row>
    <row r="93" spans="1:13" s="104" customFormat="1" ht="18" customHeight="1">
      <c r="A93" s="119"/>
      <c r="B93" s="120"/>
      <c r="C93" s="121"/>
      <c r="D93" s="116" t="s">
        <v>98</v>
      </c>
      <c r="E93" s="118">
        <f t="shared" si="10"/>
        <v>42</v>
      </c>
      <c r="F93" s="118">
        <v>39</v>
      </c>
      <c r="G93" s="118">
        <v>0</v>
      </c>
      <c r="H93" s="118">
        <v>0</v>
      </c>
      <c r="I93" s="118">
        <v>0</v>
      </c>
      <c r="J93" s="118">
        <v>2</v>
      </c>
      <c r="K93" s="118">
        <v>0</v>
      </c>
      <c r="L93" s="118">
        <v>0</v>
      </c>
      <c r="M93" s="118">
        <v>1</v>
      </c>
    </row>
    <row r="94" spans="1:13" s="104" customFormat="1" ht="18" customHeight="1">
      <c r="A94" s="119"/>
      <c r="B94" s="120"/>
      <c r="C94" s="121"/>
      <c r="D94" s="116" t="s">
        <v>100</v>
      </c>
      <c r="E94" s="117">
        <f t="shared" si="10"/>
        <v>15.162606</v>
      </c>
      <c r="F94" s="117">
        <v>0.15</v>
      </c>
      <c r="G94" s="117">
        <v>0</v>
      </c>
      <c r="H94" s="118">
        <v>0</v>
      </c>
      <c r="I94" s="118">
        <v>0.4</v>
      </c>
      <c r="J94" s="117">
        <v>14.512606</v>
      </c>
      <c r="K94" s="118">
        <v>0</v>
      </c>
      <c r="L94" s="118">
        <v>0</v>
      </c>
      <c r="M94" s="118">
        <v>0.1</v>
      </c>
    </row>
    <row r="95" spans="1:13" s="104" customFormat="1" ht="18" customHeight="1">
      <c r="A95" s="122"/>
      <c r="B95" s="123"/>
      <c r="C95" s="124"/>
      <c r="D95" s="116" t="s">
        <v>101</v>
      </c>
      <c r="E95" s="118">
        <f t="shared" si="10"/>
        <v>115</v>
      </c>
      <c r="F95" s="118">
        <v>7</v>
      </c>
      <c r="G95" s="118">
        <v>0</v>
      </c>
      <c r="H95" s="118">
        <v>0</v>
      </c>
      <c r="I95" s="118">
        <v>5</v>
      </c>
      <c r="J95" s="118">
        <v>102</v>
      </c>
      <c r="K95" s="118">
        <v>0</v>
      </c>
      <c r="L95" s="118">
        <v>0</v>
      </c>
      <c r="M95" s="118">
        <v>1</v>
      </c>
    </row>
    <row r="96" spans="1:13" s="104" customFormat="1" ht="18" customHeight="1">
      <c r="A96" s="113" t="s">
        <v>83</v>
      </c>
      <c r="B96" s="114"/>
      <c r="C96" s="115"/>
      <c r="D96" s="116" t="s">
        <v>97</v>
      </c>
      <c r="E96" s="117">
        <f t="shared" si="10"/>
        <v>42.457215</v>
      </c>
      <c r="F96" s="117">
        <v>2.358189</v>
      </c>
      <c r="G96" s="117">
        <v>0</v>
      </c>
      <c r="H96" s="117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40.099026</v>
      </c>
    </row>
    <row r="97" spans="1:13" s="104" customFormat="1" ht="18" customHeight="1">
      <c r="A97" s="119"/>
      <c r="B97" s="120"/>
      <c r="C97" s="121"/>
      <c r="D97" s="116" t="s">
        <v>98</v>
      </c>
      <c r="E97" s="118">
        <f t="shared" si="10"/>
        <v>2</v>
      </c>
      <c r="F97" s="118">
        <v>1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1</v>
      </c>
    </row>
    <row r="98" spans="1:13" s="104" customFormat="1" ht="18" customHeight="1">
      <c r="A98" s="119"/>
      <c r="B98" s="120"/>
      <c r="C98" s="121"/>
      <c r="D98" s="116" t="s">
        <v>100</v>
      </c>
      <c r="E98" s="117">
        <f t="shared" si="10"/>
        <v>10</v>
      </c>
      <c r="F98" s="117">
        <v>0</v>
      </c>
      <c r="G98" s="117">
        <v>0</v>
      </c>
      <c r="H98" s="117">
        <v>10</v>
      </c>
      <c r="I98" s="118">
        <v>0</v>
      </c>
      <c r="J98" s="118">
        <v>0</v>
      </c>
      <c r="K98" s="117">
        <v>0</v>
      </c>
      <c r="L98" s="118">
        <v>0</v>
      </c>
      <c r="M98" s="117">
        <v>0</v>
      </c>
    </row>
    <row r="99" spans="1:13" s="104" customFormat="1" ht="18" customHeight="1">
      <c r="A99" s="122"/>
      <c r="B99" s="123"/>
      <c r="C99" s="124"/>
      <c r="D99" s="116" t="s">
        <v>101</v>
      </c>
      <c r="E99" s="118">
        <f t="shared" si="10"/>
        <v>1</v>
      </c>
      <c r="F99" s="118">
        <v>0</v>
      </c>
      <c r="G99" s="118">
        <v>0</v>
      </c>
      <c r="H99" s="118">
        <v>1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</row>
    <row r="100" spans="1:13" s="104" customFormat="1" ht="18" customHeight="1">
      <c r="A100" s="113" t="s">
        <v>84</v>
      </c>
      <c r="B100" s="114"/>
      <c r="C100" s="115"/>
      <c r="D100" s="116" t="s">
        <v>97</v>
      </c>
      <c r="E100" s="117">
        <f t="shared" si="10"/>
        <v>5.4143</v>
      </c>
      <c r="F100" s="117">
        <v>5.4143</v>
      </c>
      <c r="G100" s="118">
        <v>0</v>
      </c>
      <c r="H100" s="117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</row>
    <row r="101" spans="1:13" s="104" customFormat="1" ht="18" customHeight="1">
      <c r="A101" s="119"/>
      <c r="B101" s="120"/>
      <c r="C101" s="121"/>
      <c r="D101" s="116" t="s">
        <v>98</v>
      </c>
      <c r="E101" s="118">
        <f t="shared" si="10"/>
        <v>8</v>
      </c>
      <c r="F101" s="118">
        <v>8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</row>
    <row r="102" spans="1:13" s="104" customFormat="1" ht="18" customHeight="1">
      <c r="A102" s="119"/>
      <c r="B102" s="120"/>
      <c r="C102" s="121"/>
      <c r="D102" s="116" t="s">
        <v>100</v>
      </c>
      <c r="E102" s="117">
        <f t="shared" si="10"/>
        <v>0.39</v>
      </c>
      <c r="F102" s="117">
        <v>0</v>
      </c>
      <c r="G102" s="118">
        <v>0</v>
      </c>
      <c r="H102" s="118">
        <v>0</v>
      </c>
      <c r="I102" s="117">
        <v>0.39</v>
      </c>
      <c r="J102" s="118">
        <v>0</v>
      </c>
      <c r="K102" s="118">
        <v>0</v>
      </c>
      <c r="L102" s="118">
        <v>0</v>
      </c>
      <c r="M102" s="118">
        <v>0</v>
      </c>
    </row>
    <row r="103" spans="1:13" s="104" customFormat="1" ht="18" customHeight="1">
      <c r="A103" s="122"/>
      <c r="B103" s="123"/>
      <c r="C103" s="124"/>
      <c r="D103" s="116" t="s">
        <v>101</v>
      </c>
      <c r="E103" s="118">
        <f t="shared" si="10"/>
        <v>2</v>
      </c>
      <c r="F103" s="118">
        <v>0</v>
      </c>
      <c r="G103" s="118">
        <v>0</v>
      </c>
      <c r="H103" s="118">
        <v>0</v>
      </c>
      <c r="I103" s="118">
        <v>2</v>
      </c>
      <c r="J103" s="118">
        <v>0</v>
      </c>
      <c r="K103" s="118">
        <v>0</v>
      </c>
      <c r="L103" s="118">
        <v>0</v>
      </c>
      <c r="M103" s="118">
        <v>0</v>
      </c>
    </row>
    <row r="104" spans="1:13" s="104" customFormat="1" ht="18" customHeight="1">
      <c r="A104" s="113" t="s">
        <v>85</v>
      </c>
      <c r="B104" s="114"/>
      <c r="C104" s="115"/>
      <c r="D104" s="116" t="s">
        <v>97</v>
      </c>
      <c r="E104" s="117">
        <f t="shared" si="10"/>
        <v>341.7287457897</v>
      </c>
      <c r="F104" s="117">
        <v>250.770797</v>
      </c>
      <c r="G104" s="117">
        <v>18.984067</v>
      </c>
      <c r="H104" s="117">
        <v>48.6827507897</v>
      </c>
      <c r="I104" s="117">
        <v>0</v>
      </c>
      <c r="J104" s="117">
        <v>23.191131</v>
      </c>
      <c r="K104" s="117">
        <v>0</v>
      </c>
      <c r="L104" s="118">
        <v>0</v>
      </c>
      <c r="M104" s="118">
        <v>0.1</v>
      </c>
    </row>
    <row r="105" spans="1:13" s="104" customFormat="1" ht="18" customHeight="1">
      <c r="A105" s="119"/>
      <c r="B105" s="120"/>
      <c r="C105" s="121"/>
      <c r="D105" s="116" t="s">
        <v>98</v>
      </c>
      <c r="E105" s="118">
        <f t="shared" si="10"/>
        <v>99</v>
      </c>
      <c r="F105" s="118">
        <v>61</v>
      </c>
      <c r="G105" s="118">
        <v>20</v>
      </c>
      <c r="H105" s="118">
        <v>5</v>
      </c>
      <c r="I105" s="118">
        <v>0</v>
      </c>
      <c r="J105" s="118">
        <v>10</v>
      </c>
      <c r="K105" s="118">
        <v>0</v>
      </c>
      <c r="L105" s="118">
        <v>0</v>
      </c>
      <c r="M105" s="118">
        <v>3</v>
      </c>
    </row>
    <row r="106" spans="1:13" s="104" customFormat="1" ht="18" customHeight="1">
      <c r="A106" s="119"/>
      <c r="B106" s="120"/>
      <c r="C106" s="121"/>
      <c r="D106" s="116" t="s">
        <v>100</v>
      </c>
      <c r="E106" s="117">
        <f t="shared" si="10"/>
        <v>1524.516882</v>
      </c>
      <c r="F106" s="117">
        <v>884.602167</v>
      </c>
      <c r="G106" s="117">
        <v>348.2705</v>
      </c>
      <c r="H106" s="117">
        <v>37.661627</v>
      </c>
      <c r="I106" s="117">
        <v>0</v>
      </c>
      <c r="J106" s="117">
        <v>213.854022</v>
      </c>
      <c r="K106" s="117">
        <v>0.968566</v>
      </c>
      <c r="L106" s="118">
        <v>0</v>
      </c>
      <c r="M106" s="118">
        <v>39.16</v>
      </c>
    </row>
    <row r="107" spans="1:13" s="104" customFormat="1" ht="18" customHeight="1">
      <c r="A107" s="122"/>
      <c r="B107" s="123"/>
      <c r="C107" s="124"/>
      <c r="D107" s="116" t="s">
        <v>101</v>
      </c>
      <c r="E107" s="118">
        <f t="shared" si="10"/>
        <v>248</v>
      </c>
      <c r="F107" s="118">
        <v>162</v>
      </c>
      <c r="G107" s="118">
        <v>43</v>
      </c>
      <c r="H107" s="118">
        <v>14</v>
      </c>
      <c r="I107" s="118">
        <v>0</v>
      </c>
      <c r="J107" s="118">
        <v>12</v>
      </c>
      <c r="K107" s="118">
        <v>2</v>
      </c>
      <c r="L107" s="118">
        <v>0</v>
      </c>
      <c r="M107" s="118">
        <v>15</v>
      </c>
    </row>
    <row r="108" spans="1:13" s="104" customFormat="1" ht="18" customHeight="1">
      <c r="A108" s="113" t="s">
        <v>106</v>
      </c>
      <c r="B108" s="114"/>
      <c r="C108" s="115"/>
      <c r="D108" s="116" t="s">
        <v>97</v>
      </c>
      <c r="E108" s="117">
        <f t="shared" si="10"/>
        <v>190.6479035891</v>
      </c>
      <c r="F108" s="117">
        <v>122.253593</v>
      </c>
      <c r="G108" s="117">
        <v>24.6</v>
      </c>
      <c r="H108" s="117">
        <v>5.7319565891</v>
      </c>
      <c r="I108" s="117">
        <v>26.490209</v>
      </c>
      <c r="J108" s="117">
        <v>11.572145</v>
      </c>
      <c r="K108" s="117">
        <v>0</v>
      </c>
      <c r="L108" s="118">
        <v>0</v>
      </c>
      <c r="M108" s="118">
        <v>0</v>
      </c>
    </row>
    <row r="109" spans="1:13" s="104" customFormat="1" ht="18" customHeight="1">
      <c r="A109" s="119"/>
      <c r="B109" s="120"/>
      <c r="C109" s="121"/>
      <c r="D109" s="116" t="s">
        <v>98</v>
      </c>
      <c r="E109" s="118">
        <f t="shared" si="10"/>
        <v>1060</v>
      </c>
      <c r="F109" s="118">
        <v>923</v>
      </c>
      <c r="G109" s="118">
        <v>26</v>
      </c>
      <c r="H109" s="118">
        <v>6</v>
      </c>
      <c r="I109" s="118">
        <v>99</v>
      </c>
      <c r="J109" s="118">
        <v>3</v>
      </c>
      <c r="K109" s="118">
        <v>3</v>
      </c>
      <c r="L109" s="118">
        <v>0</v>
      </c>
      <c r="M109" s="118">
        <v>0</v>
      </c>
    </row>
    <row r="110" spans="1:13" s="104" customFormat="1" ht="18" customHeight="1">
      <c r="A110" s="119"/>
      <c r="B110" s="120"/>
      <c r="C110" s="121"/>
      <c r="D110" s="116" t="s">
        <v>100</v>
      </c>
      <c r="E110" s="117">
        <f t="shared" si="10"/>
        <v>1081.980155</v>
      </c>
      <c r="F110" s="117">
        <v>591.0346</v>
      </c>
      <c r="G110" s="117">
        <v>395.31595</v>
      </c>
      <c r="H110" s="117">
        <v>7.04259</v>
      </c>
      <c r="I110" s="117">
        <v>68.4203</v>
      </c>
      <c r="J110" s="117">
        <v>7.364997</v>
      </c>
      <c r="K110" s="117">
        <v>1</v>
      </c>
      <c r="L110" s="118">
        <v>0</v>
      </c>
      <c r="M110" s="118">
        <v>11.801718</v>
      </c>
    </row>
    <row r="111" spans="1:13" s="104" customFormat="1" ht="18" customHeight="1">
      <c r="A111" s="122"/>
      <c r="B111" s="123"/>
      <c r="C111" s="124"/>
      <c r="D111" s="116" t="s">
        <v>101</v>
      </c>
      <c r="E111" s="118">
        <f t="shared" si="10"/>
        <v>278</v>
      </c>
      <c r="F111" s="118">
        <v>95</v>
      </c>
      <c r="G111" s="118">
        <v>96</v>
      </c>
      <c r="H111" s="118">
        <v>9</v>
      </c>
      <c r="I111" s="118">
        <v>46</v>
      </c>
      <c r="J111" s="118">
        <v>21</v>
      </c>
      <c r="K111" s="118">
        <v>3</v>
      </c>
      <c r="L111" s="118">
        <v>1</v>
      </c>
      <c r="M111" s="118">
        <v>7</v>
      </c>
    </row>
    <row r="112" spans="1:13" s="104" customFormat="1" ht="18" customHeight="1">
      <c r="A112" s="113" t="s">
        <v>87</v>
      </c>
      <c r="B112" s="114"/>
      <c r="C112" s="115"/>
      <c r="D112" s="116" t="s">
        <v>97</v>
      </c>
      <c r="E112" s="117">
        <f t="shared" si="10"/>
        <v>1022.6962636944</v>
      </c>
      <c r="F112" s="117">
        <v>967.088055</v>
      </c>
      <c r="G112" s="117">
        <v>19.455653</v>
      </c>
      <c r="H112" s="117">
        <v>33.4991526944</v>
      </c>
      <c r="I112" s="117">
        <v>0</v>
      </c>
      <c r="J112" s="117">
        <v>0.548006</v>
      </c>
      <c r="K112" s="117">
        <v>2.105397</v>
      </c>
      <c r="L112" s="117">
        <v>0</v>
      </c>
      <c r="M112" s="118">
        <v>0</v>
      </c>
    </row>
    <row r="113" spans="1:13" s="104" customFormat="1" ht="18" customHeight="1">
      <c r="A113" s="119"/>
      <c r="B113" s="120"/>
      <c r="C113" s="121"/>
      <c r="D113" s="116" t="s">
        <v>98</v>
      </c>
      <c r="E113" s="118">
        <f t="shared" si="10"/>
        <v>3935</v>
      </c>
      <c r="F113" s="118">
        <v>3537</v>
      </c>
      <c r="G113" s="118">
        <v>100</v>
      </c>
      <c r="H113" s="118">
        <v>294</v>
      </c>
      <c r="I113" s="118">
        <v>0</v>
      </c>
      <c r="J113" s="118">
        <v>3</v>
      </c>
      <c r="K113" s="118">
        <v>1</v>
      </c>
      <c r="L113" s="118">
        <v>0</v>
      </c>
      <c r="M113" s="118">
        <v>0</v>
      </c>
    </row>
    <row r="114" spans="1:13" s="104" customFormat="1" ht="18" customHeight="1">
      <c r="A114" s="119"/>
      <c r="B114" s="120"/>
      <c r="C114" s="121"/>
      <c r="D114" s="116" t="s">
        <v>100</v>
      </c>
      <c r="E114" s="117">
        <f t="shared" si="10"/>
        <v>46.286713</v>
      </c>
      <c r="F114" s="117">
        <v>0</v>
      </c>
      <c r="G114" s="117">
        <v>38.284433</v>
      </c>
      <c r="H114" s="117">
        <v>4.602224</v>
      </c>
      <c r="I114" s="118">
        <v>0</v>
      </c>
      <c r="J114" s="117">
        <v>2.050056</v>
      </c>
      <c r="K114" s="117">
        <v>1.35</v>
      </c>
      <c r="L114" s="117">
        <v>0</v>
      </c>
      <c r="M114" s="118">
        <v>0</v>
      </c>
    </row>
    <row r="115" spans="1:13" s="104" customFormat="1" ht="18" customHeight="1">
      <c r="A115" s="122"/>
      <c r="B115" s="123"/>
      <c r="C115" s="124"/>
      <c r="D115" s="116" t="s">
        <v>101</v>
      </c>
      <c r="E115" s="118">
        <f t="shared" si="10"/>
        <v>44</v>
      </c>
      <c r="F115" s="118">
        <v>0</v>
      </c>
      <c r="G115" s="118">
        <v>18</v>
      </c>
      <c r="H115" s="118">
        <v>11</v>
      </c>
      <c r="I115" s="118">
        <v>0</v>
      </c>
      <c r="J115" s="118">
        <v>15</v>
      </c>
      <c r="K115" s="118">
        <v>0</v>
      </c>
      <c r="L115" s="118">
        <v>0</v>
      </c>
      <c r="M115" s="118">
        <v>0</v>
      </c>
    </row>
    <row r="116" spans="1:13" s="104" customFormat="1" ht="18" customHeight="1">
      <c r="A116" s="113" t="s">
        <v>107</v>
      </c>
      <c r="B116" s="114"/>
      <c r="C116" s="115"/>
      <c r="D116" s="116" t="s">
        <v>97</v>
      </c>
      <c r="E116" s="117">
        <f t="shared" si="10"/>
        <v>1.41553435639707E-15</v>
      </c>
      <c r="F116" s="117">
        <v>0</v>
      </c>
      <c r="G116" s="118">
        <v>0</v>
      </c>
      <c r="H116" s="117">
        <v>0</v>
      </c>
      <c r="I116" s="117">
        <v>0</v>
      </c>
      <c r="J116" s="118">
        <v>0</v>
      </c>
      <c r="K116" s="118">
        <v>0</v>
      </c>
      <c r="L116" s="118">
        <v>0</v>
      </c>
      <c r="M116" s="118">
        <v>1.41553435639707E-15</v>
      </c>
    </row>
    <row r="117" spans="1:13" s="104" customFormat="1" ht="18" customHeight="1">
      <c r="A117" s="119"/>
      <c r="B117" s="120"/>
      <c r="C117" s="121"/>
      <c r="D117" s="116" t="s">
        <v>98</v>
      </c>
      <c r="E117" s="118">
        <f t="shared" si="10"/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</row>
    <row r="118" spans="1:13" s="104" customFormat="1" ht="18" customHeight="1">
      <c r="A118" s="119"/>
      <c r="B118" s="120"/>
      <c r="C118" s="121"/>
      <c r="D118" s="116" t="s">
        <v>100</v>
      </c>
      <c r="E118" s="117">
        <f t="shared" si="10"/>
        <v>0.899999999999281</v>
      </c>
      <c r="F118" s="118">
        <v>-4.54747350886464E-13</v>
      </c>
      <c r="G118" s="118">
        <v>0</v>
      </c>
      <c r="H118" s="118">
        <v>-1.94511073914327E-13</v>
      </c>
      <c r="I118" s="117">
        <v>0.4</v>
      </c>
      <c r="J118" s="118">
        <v>0</v>
      </c>
      <c r="K118" s="118">
        <v>0</v>
      </c>
      <c r="L118" s="118">
        <v>0</v>
      </c>
      <c r="M118" s="117">
        <v>0.499999999999931</v>
      </c>
    </row>
    <row r="119" spans="1:13" s="104" customFormat="1" ht="18" customHeight="1">
      <c r="A119" s="122"/>
      <c r="B119" s="123"/>
      <c r="C119" s="124"/>
      <c r="D119" s="116" t="s">
        <v>101</v>
      </c>
      <c r="E119" s="117">
        <f t="shared" si="10"/>
        <v>1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1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8"/>
  <sheetViews>
    <sheetView zoomScaleSheetLayoutView="100" workbookViewId="0" topLeftCell="A1">
      <pane xSplit="3" ySplit="2" topLeftCell="D3" activePane="bottomRight" state="frozen"/>
      <selection pane="bottomRight" activeCell="I14" sqref="I14"/>
    </sheetView>
  </sheetViews>
  <sheetFormatPr defaultColWidth="9.00390625" defaultRowHeight="18" customHeight="1"/>
  <cols>
    <col min="1" max="1" width="5.125" style="2" customWidth="1"/>
    <col min="2" max="2" width="10.125" style="29" customWidth="1"/>
    <col min="3" max="3" width="14.50390625" style="29" customWidth="1"/>
    <col min="4" max="4" width="12.125" style="30" customWidth="1"/>
    <col min="5" max="5" width="12.875" style="31" customWidth="1"/>
    <col min="6" max="6" width="10.125" style="31" customWidth="1"/>
    <col min="7" max="7" width="12.25390625" style="32" customWidth="1"/>
    <col min="8" max="8" width="11.875" style="33" customWidth="1"/>
    <col min="9" max="9" width="9.50390625" style="31" customWidth="1"/>
    <col min="10" max="10" width="12.375" style="30" customWidth="1"/>
    <col min="11" max="11" width="12.25390625" style="34" customWidth="1"/>
    <col min="12" max="12" width="10.00390625" style="0" customWidth="1"/>
    <col min="13" max="13" width="13.25390625" style="0" customWidth="1"/>
    <col min="14" max="14" width="13.125" style="35" customWidth="1"/>
    <col min="15" max="16" width="11.75390625" style="0" customWidth="1"/>
    <col min="17" max="17" width="10.50390625" style="35" customWidth="1"/>
    <col min="18" max="18" width="9.25390625" style="34" customWidth="1"/>
    <col min="19" max="19" width="11.75390625" style="0" customWidth="1"/>
    <col min="20" max="20" width="12.75390625" style="35" customWidth="1"/>
    <col min="21" max="21" width="11.75390625" style="35" customWidth="1"/>
    <col min="22" max="22" width="11.375" style="0" customWidth="1"/>
    <col min="23" max="23" width="11.375" style="35" customWidth="1"/>
    <col min="24" max="24" width="10.50390625" style="0" customWidth="1"/>
    <col min="25" max="25" width="12.25390625" style="0" customWidth="1"/>
    <col min="26" max="26" width="11.625" style="35" customWidth="1"/>
    <col min="28" max="28" width="11.375" style="0" customWidth="1"/>
    <col min="29" max="29" width="14.375" style="35" customWidth="1"/>
    <col min="30" max="30" width="10.75390625" style="0" customWidth="1"/>
    <col min="31" max="31" width="13.375" style="0" customWidth="1"/>
    <col min="32" max="32" width="13.375" style="35" customWidth="1"/>
    <col min="34" max="34" width="13.00390625" style="0" customWidth="1"/>
    <col min="35" max="35" width="13.875" style="35" customWidth="1"/>
    <col min="37" max="37" width="13.125" style="0" customWidth="1"/>
    <col min="38" max="38" width="15.75390625" style="35" customWidth="1"/>
  </cols>
  <sheetData>
    <row r="1" ht="33" customHeight="1"/>
    <row r="2" spans="1:39" s="2" customFormat="1" ht="21.75" customHeight="1">
      <c r="A2" s="36" t="s">
        <v>60</v>
      </c>
      <c r="B2" s="37"/>
      <c r="C2" s="38"/>
      <c r="D2" s="39">
        <v>43101</v>
      </c>
      <c r="E2" s="40">
        <v>42736</v>
      </c>
      <c r="F2" s="41" t="s">
        <v>108</v>
      </c>
      <c r="G2" s="42" t="s">
        <v>109</v>
      </c>
      <c r="H2" s="41" t="s">
        <v>110</v>
      </c>
      <c r="I2" s="41" t="s">
        <v>108</v>
      </c>
      <c r="J2" s="42" t="s">
        <v>111</v>
      </c>
      <c r="K2" s="41" t="s">
        <v>112</v>
      </c>
      <c r="L2" s="41" t="s">
        <v>108</v>
      </c>
      <c r="M2" s="84" t="s">
        <v>113</v>
      </c>
      <c r="N2" s="85" t="s">
        <v>114</v>
      </c>
      <c r="O2" s="41" t="s">
        <v>108</v>
      </c>
      <c r="P2" s="46" t="s">
        <v>115</v>
      </c>
      <c r="Q2" s="85" t="s">
        <v>116</v>
      </c>
      <c r="R2" s="41" t="s">
        <v>108</v>
      </c>
      <c r="S2" s="84" t="s">
        <v>117</v>
      </c>
      <c r="T2" s="85" t="s">
        <v>118</v>
      </c>
      <c r="U2" s="41" t="s">
        <v>108</v>
      </c>
      <c r="V2" s="84" t="s">
        <v>119</v>
      </c>
      <c r="W2" s="85" t="s">
        <v>120</v>
      </c>
      <c r="X2" s="41" t="s">
        <v>108</v>
      </c>
      <c r="Y2" s="84" t="s">
        <v>121</v>
      </c>
      <c r="Z2" s="85" t="s">
        <v>122</v>
      </c>
      <c r="AA2" s="41" t="s">
        <v>108</v>
      </c>
      <c r="AB2" s="84" t="s">
        <v>123</v>
      </c>
      <c r="AC2" s="85" t="s">
        <v>124</v>
      </c>
      <c r="AD2" s="41" t="s">
        <v>108</v>
      </c>
      <c r="AE2" s="84" t="s">
        <v>125</v>
      </c>
      <c r="AF2" s="85" t="s">
        <v>126</v>
      </c>
      <c r="AG2" s="41" t="s">
        <v>108</v>
      </c>
      <c r="AH2" s="84" t="s">
        <v>127</v>
      </c>
      <c r="AI2" s="85" t="s">
        <v>128</v>
      </c>
      <c r="AJ2" s="41" t="s">
        <v>108</v>
      </c>
      <c r="AK2" s="84" t="s">
        <v>129</v>
      </c>
      <c r="AL2" s="85" t="s">
        <v>130</v>
      </c>
      <c r="AM2" s="41" t="s">
        <v>108</v>
      </c>
    </row>
    <row r="3" spans="1:39" ht="21.75" customHeight="1">
      <c r="A3" s="43" t="s">
        <v>71</v>
      </c>
      <c r="B3" s="44" t="s">
        <v>131</v>
      </c>
      <c r="C3" s="45"/>
      <c r="D3" s="46">
        <v>10676.886264</v>
      </c>
      <c r="E3" s="47">
        <v>10244.507146</v>
      </c>
      <c r="F3" s="47">
        <f>SUM(D3-E3)/E3*100</f>
        <v>4.22059462537271</v>
      </c>
      <c r="G3" s="46">
        <v>17867.032896</v>
      </c>
      <c r="H3" s="47">
        <v>17280.19952</v>
      </c>
      <c r="I3" s="47">
        <f aca="true" t="shared" si="0" ref="I3">SUM(G3-H3)/H3*100</f>
        <v>3.39598727040623</v>
      </c>
      <c r="J3" s="46"/>
      <c r="K3" s="47">
        <v>25633.649657</v>
      </c>
      <c r="L3" s="47">
        <f>SUM(J3-K3)/K3*100</f>
        <v>-100</v>
      </c>
      <c r="M3" s="46"/>
      <c r="N3" s="47">
        <v>33001.43677</v>
      </c>
      <c r="O3" s="47">
        <f>SUM(M3-N3)/N3*100</f>
        <v>-100</v>
      </c>
      <c r="P3" s="46"/>
      <c r="Q3" s="47">
        <v>39828.633456</v>
      </c>
      <c r="R3" s="47">
        <f>SUM(P3-Q3)/Q3*100</f>
        <v>-100</v>
      </c>
      <c r="S3" s="91"/>
      <c r="T3" s="47">
        <v>54867.02211</v>
      </c>
      <c r="U3" s="47">
        <f>SUM(S3-T3)/T3*100</f>
        <v>-100</v>
      </c>
      <c r="V3" s="46"/>
      <c r="W3" s="47">
        <v>62769.426137</v>
      </c>
      <c r="X3" s="47">
        <f>SUM(V3-W3)/W3*100</f>
        <v>-100</v>
      </c>
      <c r="Y3" s="46"/>
      <c r="Z3" s="47">
        <v>70597.651256</v>
      </c>
      <c r="AA3" s="47">
        <f>SUM(Y3-Z3)/Z3*100</f>
        <v>-100</v>
      </c>
      <c r="AB3" s="46"/>
      <c r="AC3" s="47">
        <v>79232.678804</v>
      </c>
      <c r="AD3" s="47">
        <f>SUM(AB3-AC3)/AC3*100</f>
        <v>-100</v>
      </c>
      <c r="AE3" s="46"/>
      <c r="AF3" s="47">
        <v>87008.060068</v>
      </c>
      <c r="AG3" s="47">
        <f>SUM(AE3-AF3)/AF3*100</f>
        <v>-100</v>
      </c>
      <c r="AH3" s="46"/>
      <c r="AI3" s="47">
        <v>96609.360355</v>
      </c>
      <c r="AJ3" s="47">
        <f>SUM(AH3-AI3)/AI3*100</f>
        <v>-100</v>
      </c>
      <c r="AK3" s="91"/>
      <c r="AL3" s="47">
        <v>107582.955385</v>
      </c>
      <c r="AM3" s="47">
        <f>SUM(AK3-AL3)/AL3*100</f>
        <v>-100</v>
      </c>
    </row>
    <row r="4" spans="1:39" ht="21.75" customHeight="1">
      <c r="A4" s="48"/>
      <c r="B4" s="44" t="s">
        <v>132</v>
      </c>
      <c r="C4" s="45"/>
      <c r="D4" s="46">
        <v>69174.963856</v>
      </c>
      <c r="E4" s="47">
        <v>89736.056124</v>
      </c>
      <c r="F4" s="47">
        <f aca="true" t="shared" si="1" ref="F4:F16">SUM(D4-E4)/E4*100</f>
        <v>-22.9128548279279</v>
      </c>
      <c r="G4" s="46">
        <v>113372.482251</v>
      </c>
      <c r="H4" s="47">
        <v>124087.75</v>
      </c>
      <c r="I4" s="47">
        <f aca="true" t="shared" si="2" ref="I4:I16">SUM(G4-H4)/H4*100</f>
        <v>-8.635234137938681</v>
      </c>
      <c r="J4" s="46"/>
      <c r="K4" s="47">
        <v>161450.040746</v>
      </c>
      <c r="L4" s="47">
        <f aca="true" t="shared" si="3" ref="L4:L16">SUM(J4-K4)/K4*100</f>
        <v>-100</v>
      </c>
      <c r="M4" s="46"/>
      <c r="N4" s="47">
        <v>173342.064407</v>
      </c>
      <c r="O4" s="47">
        <f aca="true" t="shared" si="4" ref="O4:O16">SUM(M4-N4)/N4*100</f>
        <v>-100</v>
      </c>
      <c r="P4" s="46"/>
      <c r="Q4" s="47">
        <v>186882.216985</v>
      </c>
      <c r="R4" s="92">
        <f aca="true" t="shared" si="5" ref="R4:R16">SUM(P4-Q4)/Q4*100</f>
        <v>-100</v>
      </c>
      <c r="S4" s="91"/>
      <c r="T4" s="47">
        <v>209518.71802</v>
      </c>
      <c r="U4" s="93">
        <f aca="true" t="shared" si="6" ref="U4:U16">SUM(S4-T4)/T4*100</f>
        <v>-100</v>
      </c>
      <c r="V4" s="46"/>
      <c r="W4" s="47">
        <v>226868.668027</v>
      </c>
      <c r="X4" s="94">
        <f aca="true" t="shared" si="7" ref="X4:X16">SUM(V4-W4)/W4*100</f>
        <v>-100</v>
      </c>
      <c r="Y4" s="46"/>
      <c r="Z4" s="47">
        <v>247479.367404</v>
      </c>
      <c r="AA4" s="94">
        <f aca="true" t="shared" si="8" ref="AA4:AA16">SUM(Y4-Z4)/Z4*100</f>
        <v>-100</v>
      </c>
      <c r="AB4" s="46"/>
      <c r="AC4" s="47">
        <v>274064.164426</v>
      </c>
      <c r="AD4" s="47">
        <f aca="true" t="shared" si="9" ref="AD4:AD16">SUM(AB4-AC4)/AC4*100</f>
        <v>-100</v>
      </c>
      <c r="AE4" s="46"/>
      <c r="AF4" s="47">
        <v>291470.041768</v>
      </c>
      <c r="AG4" s="47">
        <f aca="true" t="shared" si="10" ref="AG4:AG16">SUM(AE4-AF4)/AF4*100</f>
        <v>-100</v>
      </c>
      <c r="AH4" s="46"/>
      <c r="AI4" s="47">
        <v>303051.998254</v>
      </c>
      <c r="AJ4" s="47">
        <f aca="true" t="shared" si="11" ref="AJ4:AJ16">SUM(AH4-AI4)/AI4*100</f>
        <v>-100</v>
      </c>
      <c r="AK4" s="91"/>
      <c r="AL4" s="47">
        <v>316237.262533</v>
      </c>
      <c r="AM4" s="47">
        <f aca="true" t="shared" si="12" ref="AM4:AM16">SUM(AK4-AL4)/AL4*100</f>
        <v>-100</v>
      </c>
    </row>
    <row r="5" spans="1:39" s="25" customFormat="1" ht="21.75" customHeight="1">
      <c r="A5" s="49"/>
      <c r="B5" s="50" t="s">
        <v>44</v>
      </c>
      <c r="C5" s="51"/>
      <c r="D5" s="52">
        <f>SUM(D3:D4)</f>
        <v>79851.85012</v>
      </c>
      <c r="E5" s="53">
        <v>99980.56327</v>
      </c>
      <c r="F5" s="53">
        <f t="shared" si="1"/>
        <v>-20.1326262742108</v>
      </c>
      <c r="G5" s="52">
        <f>SUM(G3:G4)</f>
        <v>131239.515147</v>
      </c>
      <c r="H5" s="53">
        <v>141367.94952</v>
      </c>
      <c r="I5" s="53">
        <f t="shared" si="2"/>
        <v>-7.164590281877915</v>
      </c>
      <c r="J5" s="52"/>
      <c r="K5" s="53">
        <v>187083.690403</v>
      </c>
      <c r="L5" s="53">
        <f t="shared" si="3"/>
        <v>-100</v>
      </c>
      <c r="M5" s="52"/>
      <c r="N5" s="53">
        <v>206343.501177</v>
      </c>
      <c r="O5" s="53">
        <f t="shared" si="4"/>
        <v>-100</v>
      </c>
      <c r="P5" s="52"/>
      <c r="Q5" s="53">
        <v>226710.850441</v>
      </c>
      <c r="R5" s="95">
        <f t="shared" si="5"/>
        <v>-100</v>
      </c>
      <c r="S5" s="96"/>
      <c r="T5" s="53">
        <v>264385.74013</v>
      </c>
      <c r="U5" s="95">
        <f t="shared" si="6"/>
        <v>-100</v>
      </c>
      <c r="V5" s="52"/>
      <c r="W5" s="53">
        <v>289638.094164</v>
      </c>
      <c r="X5" s="97">
        <f t="shared" si="7"/>
        <v>-100</v>
      </c>
      <c r="Y5" s="52"/>
      <c r="Z5" s="53">
        <v>318077.01866</v>
      </c>
      <c r="AA5" s="97">
        <f t="shared" si="8"/>
        <v>-100</v>
      </c>
      <c r="AB5" s="52"/>
      <c r="AC5" s="53">
        <v>353296.84323</v>
      </c>
      <c r="AD5" s="53">
        <f t="shared" si="9"/>
        <v>-100</v>
      </c>
      <c r="AE5" s="52"/>
      <c r="AF5" s="53">
        <v>378478.101836</v>
      </c>
      <c r="AG5" s="53">
        <f t="shared" si="10"/>
        <v>-100</v>
      </c>
      <c r="AH5" s="52"/>
      <c r="AI5" s="53">
        <v>399661.358609</v>
      </c>
      <c r="AJ5" s="53">
        <f t="shared" si="11"/>
        <v>-100</v>
      </c>
      <c r="AK5" s="96"/>
      <c r="AL5" s="53">
        <v>423820.217918</v>
      </c>
      <c r="AM5" s="53">
        <f t="shared" si="12"/>
        <v>-100</v>
      </c>
    </row>
    <row r="6" spans="1:39" ht="21.75" customHeight="1">
      <c r="A6" s="43" t="s">
        <v>133</v>
      </c>
      <c r="B6" s="44" t="s">
        <v>131</v>
      </c>
      <c r="C6" s="45"/>
      <c r="D6" s="46">
        <v>4576.2435410008</v>
      </c>
      <c r="E6" s="47">
        <v>4614.2916420003</v>
      </c>
      <c r="F6" s="47">
        <f t="shared" si="1"/>
        <v>-0.82457078900644</v>
      </c>
      <c r="G6" s="46">
        <v>8406.74</v>
      </c>
      <c r="H6" s="47">
        <v>8051.8053779997</v>
      </c>
      <c r="I6" s="47">
        <f t="shared" si="2"/>
        <v>4.408137123757403</v>
      </c>
      <c r="J6" s="46"/>
      <c r="K6" s="47">
        <v>12483.6923139996</v>
      </c>
      <c r="L6" s="47">
        <f t="shared" si="3"/>
        <v>-100</v>
      </c>
      <c r="M6" s="46"/>
      <c r="N6" s="47">
        <v>16502.1234499998</v>
      </c>
      <c r="O6" s="47">
        <f t="shared" si="4"/>
        <v>-100</v>
      </c>
      <c r="P6" s="46"/>
      <c r="Q6" s="47">
        <v>19820.8053979979</v>
      </c>
      <c r="R6" s="47">
        <f t="shared" si="5"/>
        <v>-100</v>
      </c>
      <c r="S6" s="91"/>
      <c r="T6" s="47">
        <v>23943.4630199987</v>
      </c>
      <c r="U6" s="47">
        <f t="shared" si="6"/>
        <v>-100</v>
      </c>
      <c r="V6" s="46"/>
      <c r="W6" s="47">
        <v>28040.8185170006</v>
      </c>
      <c r="X6" s="47">
        <f t="shared" si="7"/>
        <v>-100</v>
      </c>
      <c r="Y6" s="46"/>
      <c r="Z6" s="47">
        <v>32644.1621350019</v>
      </c>
      <c r="AA6" s="47">
        <f t="shared" si="8"/>
        <v>-100</v>
      </c>
      <c r="AB6" s="46"/>
      <c r="AC6" s="47">
        <v>37126.5801879984</v>
      </c>
      <c r="AD6" s="47">
        <f t="shared" si="9"/>
        <v>-100</v>
      </c>
      <c r="AE6" s="46"/>
      <c r="AF6" s="47">
        <v>41178.4216729992</v>
      </c>
      <c r="AG6" s="47">
        <f t="shared" si="10"/>
        <v>-100</v>
      </c>
      <c r="AH6" s="46"/>
      <c r="AI6" s="47">
        <v>46686.5138699993</v>
      </c>
      <c r="AJ6" s="47">
        <f t="shared" si="11"/>
        <v>-100</v>
      </c>
      <c r="AK6" s="91"/>
      <c r="AL6" s="47">
        <v>54197.6696960012</v>
      </c>
      <c r="AM6" s="47">
        <f t="shared" si="12"/>
        <v>-100</v>
      </c>
    </row>
    <row r="7" spans="1:39" ht="21.75" customHeight="1">
      <c r="A7" s="48"/>
      <c r="B7" s="44" t="s">
        <v>132</v>
      </c>
      <c r="C7" s="45"/>
      <c r="D7" s="46">
        <v>8706.0642</v>
      </c>
      <c r="E7" s="47">
        <v>12572.803753</v>
      </c>
      <c r="F7" s="47">
        <f t="shared" si="1"/>
        <v>-30.7547912857333</v>
      </c>
      <c r="G7" s="46">
        <v>16455.759613000002</v>
      </c>
      <c r="H7" s="47">
        <v>24295.45</v>
      </c>
      <c r="I7" s="47">
        <f t="shared" si="2"/>
        <v>-32.26814233529323</v>
      </c>
      <c r="J7" s="46"/>
      <c r="K7" s="47">
        <v>33782.25672</v>
      </c>
      <c r="L7" s="47">
        <f t="shared" si="3"/>
        <v>-100</v>
      </c>
      <c r="M7" s="46"/>
      <c r="N7" s="47">
        <v>38230.450116</v>
      </c>
      <c r="O7" s="47">
        <f t="shared" si="4"/>
        <v>-100</v>
      </c>
      <c r="P7" s="46"/>
      <c r="Q7" s="47">
        <v>41613.071251</v>
      </c>
      <c r="R7" s="92">
        <f t="shared" si="5"/>
        <v>-100</v>
      </c>
      <c r="S7" s="91"/>
      <c r="T7" s="47">
        <v>45827.821398</v>
      </c>
      <c r="U7" s="93">
        <f t="shared" si="6"/>
        <v>-100</v>
      </c>
      <c r="V7" s="46"/>
      <c r="W7" s="47">
        <v>49632.946501</v>
      </c>
      <c r="X7" s="94">
        <f t="shared" si="7"/>
        <v>-100</v>
      </c>
      <c r="Y7" s="46"/>
      <c r="Z7" s="47">
        <v>53698.186964</v>
      </c>
      <c r="AA7" s="94">
        <f t="shared" si="8"/>
        <v>-100</v>
      </c>
      <c r="AB7" s="46"/>
      <c r="AC7" s="47">
        <v>58171.145393</v>
      </c>
      <c r="AD7" s="47">
        <f t="shared" si="9"/>
        <v>-100</v>
      </c>
      <c r="AE7" s="46"/>
      <c r="AF7" s="47">
        <v>62240.203328</v>
      </c>
      <c r="AG7" s="47">
        <f t="shared" si="10"/>
        <v>-100</v>
      </c>
      <c r="AH7" s="46"/>
      <c r="AI7" s="47">
        <v>66670.657189</v>
      </c>
      <c r="AJ7" s="47">
        <f t="shared" si="11"/>
        <v>-100</v>
      </c>
      <c r="AK7" s="91"/>
      <c r="AL7" s="47">
        <v>70821.962941</v>
      </c>
      <c r="AM7" s="47">
        <f t="shared" si="12"/>
        <v>-100</v>
      </c>
    </row>
    <row r="8" spans="1:39" s="25" customFormat="1" ht="21.75" customHeight="1">
      <c r="A8" s="48"/>
      <c r="B8" s="54" t="s">
        <v>44</v>
      </c>
      <c r="C8" s="55"/>
      <c r="D8" s="52">
        <f>SUM(D6:D7)</f>
        <v>13282.3077410008</v>
      </c>
      <c r="E8" s="53">
        <v>17187.0953950003</v>
      </c>
      <c r="F8" s="53">
        <f t="shared" si="1"/>
        <v>-22.7192993595381</v>
      </c>
      <c r="G8" s="52">
        <f>SUM(G6:G7)</f>
        <v>24862.499613</v>
      </c>
      <c r="H8" s="53">
        <v>32347.2553779997</v>
      </c>
      <c r="I8" s="53">
        <f t="shared" si="2"/>
        <v>-23.13876611024717</v>
      </c>
      <c r="J8" s="52"/>
      <c r="K8" s="53">
        <v>46265.9490339996</v>
      </c>
      <c r="L8" s="53">
        <f t="shared" si="3"/>
        <v>-100</v>
      </c>
      <c r="M8" s="52"/>
      <c r="N8" s="53">
        <v>54732.5735659998</v>
      </c>
      <c r="O8" s="53">
        <f t="shared" si="4"/>
        <v>-100</v>
      </c>
      <c r="P8" s="52"/>
      <c r="Q8" s="53">
        <v>61433.8766489979</v>
      </c>
      <c r="R8" s="53">
        <f t="shared" si="5"/>
        <v>-100</v>
      </c>
      <c r="S8" s="96"/>
      <c r="T8" s="53">
        <v>69771.2844179987</v>
      </c>
      <c r="U8" s="53">
        <f t="shared" si="6"/>
        <v>-100</v>
      </c>
      <c r="V8" s="52"/>
      <c r="W8" s="53">
        <v>77673.7650180006</v>
      </c>
      <c r="X8" s="53">
        <f t="shared" si="7"/>
        <v>-100</v>
      </c>
      <c r="Y8" s="52"/>
      <c r="Z8" s="53">
        <v>86342.3490990019</v>
      </c>
      <c r="AA8" s="53">
        <f t="shared" si="8"/>
        <v>-100</v>
      </c>
      <c r="AB8" s="52"/>
      <c r="AC8" s="53">
        <v>95297.7255809984</v>
      </c>
      <c r="AD8" s="53">
        <f t="shared" si="9"/>
        <v>-100</v>
      </c>
      <c r="AE8" s="52"/>
      <c r="AF8" s="53">
        <v>103418.625000999</v>
      </c>
      <c r="AG8" s="53">
        <f t="shared" si="10"/>
        <v>-100</v>
      </c>
      <c r="AH8" s="52"/>
      <c r="AI8" s="53">
        <v>113357.171058999</v>
      </c>
      <c r="AJ8" s="53">
        <f t="shared" si="11"/>
        <v>-100</v>
      </c>
      <c r="AK8" s="96"/>
      <c r="AL8" s="53">
        <v>125019.632637001</v>
      </c>
      <c r="AM8" s="53">
        <f t="shared" si="12"/>
        <v>-100</v>
      </c>
    </row>
    <row r="9" spans="1:39" s="26" customFormat="1" ht="21.75" customHeight="1">
      <c r="A9" s="56" t="s">
        <v>21</v>
      </c>
      <c r="B9" s="57"/>
      <c r="C9" s="58"/>
      <c r="D9" s="59">
        <v>31762.697935</v>
      </c>
      <c r="E9" s="60">
        <v>64642.877308</v>
      </c>
      <c r="F9" s="53">
        <f t="shared" si="1"/>
        <v>-50.8643500139046</v>
      </c>
      <c r="G9" s="59">
        <v>60229.13526499999</v>
      </c>
      <c r="H9" s="60">
        <v>87467.44</v>
      </c>
      <c r="I9" s="60">
        <f t="shared" si="2"/>
        <v>-31.141079166144582</v>
      </c>
      <c r="J9" s="59"/>
      <c r="K9" s="60">
        <v>109729.250657</v>
      </c>
      <c r="L9" s="60">
        <f t="shared" si="3"/>
        <v>-100</v>
      </c>
      <c r="M9" s="59"/>
      <c r="N9" s="60">
        <v>114831.926231</v>
      </c>
      <c r="O9" s="60">
        <f t="shared" si="4"/>
        <v>-100</v>
      </c>
      <c r="P9" s="86"/>
      <c r="Q9" s="60">
        <v>120475.278806</v>
      </c>
      <c r="R9" s="60">
        <f t="shared" si="5"/>
        <v>-100</v>
      </c>
      <c r="S9" s="86"/>
      <c r="T9" s="60">
        <v>128933.833397</v>
      </c>
      <c r="U9" s="60">
        <f t="shared" si="6"/>
        <v>-100</v>
      </c>
      <c r="V9" s="59"/>
      <c r="W9" s="60">
        <v>137594.671713</v>
      </c>
      <c r="X9" s="60">
        <f t="shared" si="7"/>
        <v>-100</v>
      </c>
      <c r="Y9" s="59"/>
      <c r="Z9" s="60">
        <v>146942.048437</v>
      </c>
      <c r="AA9" s="60">
        <f t="shared" si="8"/>
        <v>-100</v>
      </c>
      <c r="AB9" s="59"/>
      <c r="AC9" s="60">
        <v>161897.445845</v>
      </c>
      <c r="AD9" s="60">
        <f t="shared" si="9"/>
        <v>-100</v>
      </c>
      <c r="AE9" s="59"/>
      <c r="AF9" s="60">
        <v>170535.388231</v>
      </c>
      <c r="AG9" s="60">
        <f t="shared" si="10"/>
        <v>-100</v>
      </c>
      <c r="AH9" s="59"/>
      <c r="AI9" s="60">
        <v>176558.866451</v>
      </c>
      <c r="AJ9" s="60">
        <f t="shared" si="11"/>
        <v>-100</v>
      </c>
      <c r="AK9" s="86"/>
      <c r="AL9" s="60">
        <v>184072.217955</v>
      </c>
      <c r="AM9" s="60">
        <f t="shared" si="12"/>
        <v>-100</v>
      </c>
    </row>
    <row r="10" spans="1:39" ht="21.75" customHeight="1">
      <c r="A10" s="44" t="s">
        <v>134</v>
      </c>
      <c r="B10" s="61"/>
      <c r="C10" s="45"/>
      <c r="D10" s="46">
        <v>12646</v>
      </c>
      <c r="E10" s="62">
        <v>12552</v>
      </c>
      <c r="F10" s="47">
        <f t="shared" si="1"/>
        <v>0.748884639898024</v>
      </c>
      <c r="G10" s="46"/>
      <c r="H10" s="47">
        <v>11785</v>
      </c>
      <c r="I10" s="47">
        <f t="shared" si="2"/>
        <v>-100</v>
      </c>
      <c r="J10" s="87"/>
      <c r="K10" s="47">
        <v>12282</v>
      </c>
      <c r="L10" s="47">
        <f t="shared" si="3"/>
        <v>-100</v>
      </c>
      <c r="M10" s="87"/>
      <c r="N10" s="6">
        <v>12334</v>
      </c>
      <c r="O10" s="47">
        <f t="shared" si="4"/>
        <v>-100</v>
      </c>
      <c r="P10" s="87"/>
      <c r="Q10" s="6">
        <v>12327</v>
      </c>
      <c r="R10" s="47">
        <f t="shared" si="5"/>
        <v>-100</v>
      </c>
      <c r="S10" s="91"/>
      <c r="T10" s="6">
        <v>12892</v>
      </c>
      <c r="U10" s="47">
        <f t="shared" si="6"/>
        <v>-100</v>
      </c>
      <c r="V10" s="87"/>
      <c r="W10" s="6">
        <v>12258</v>
      </c>
      <c r="X10" s="94">
        <f t="shared" si="7"/>
        <v>-100</v>
      </c>
      <c r="Y10" s="87"/>
      <c r="Z10" s="6">
        <v>12419</v>
      </c>
      <c r="AA10" s="94">
        <f t="shared" si="8"/>
        <v>-100</v>
      </c>
      <c r="AB10" s="101"/>
      <c r="AC10" s="6">
        <v>12593</v>
      </c>
      <c r="AD10" s="47">
        <f t="shared" si="9"/>
        <v>-100</v>
      </c>
      <c r="AE10" s="87"/>
      <c r="AF10" s="6">
        <v>12399</v>
      </c>
      <c r="AG10" s="47">
        <f t="shared" si="10"/>
        <v>-100</v>
      </c>
      <c r="AH10" s="87"/>
      <c r="AI10" s="6">
        <v>12805</v>
      </c>
      <c r="AJ10" s="47">
        <f t="shared" si="11"/>
        <v>-100</v>
      </c>
      <c r="AK10" s="91"/>
      <c r="AL10" s="6">
        <v>13270</v>
      </c>
      <c r="AM10" s="47">
        <f t="shared" si="12"/>
        <v>-100</v>
      </c>
    </row>
    <row r="11" spans="1:39" ht="21.75" customHeight="1">
      <c r="A11" s="44" t="s">
        <v>135</v>
      </c>
      <c r="B11" s="61"/>
      <c r="C11" s="45"/>
      <c r="D11" s="46">
        <v>43856.435552</v>
      </c>
      <c r="E11" s="47">
        <v>43064.18562</v>
      </c>
      <c r="F11" s="47">
        <f t="shared" si="1"/>
        <v>1.83969560922584</v>
      </c>
      <c r="G11" s="46">
        <v>60842.101472</v>
      </c>
      <c r="H11" s="47">
        <v>58560.54</v>
      </c>
      <c r="I11" s="47">
        <f t="shared" si="2"/>
        <v>3.896073144134261</v>
      </c>
      <c r="J11" s="46"/>
      <c r="K11" s="47">
        <v>81467.213997</v>
      </c>
      <c r="L11" s="47">
        <f t="shared" si="3"/>
        <v>-100</v>
      </c>
      <c r="M11" s="46"/>
      <c r="N11" s="47">
        <v>89393.904867</v>
      </c>
      <c r="O11" s="47">
        <f t="shared" si="4"/>
        <v>-100</v>
      </c>
      <c r="P11" s="46"/>
      <c r="Q11" s="47">
        <v>99749.697457</v>
      </c>
      <c r="R11" s="47">
        <f t="shared" si="5"/>
        <v>-100</v>
      </c>
      <c r="S11" s="91"/>
      <c r="T11" s="47">
        <v>117415.763909</v>
      </c>
      <c r="U11" s="47">
        <f t="shared" si="6"/>
        <v>-100</v>
      </c>
      <c r="V11" s="46"/>
      <c r="W11" s="47">
        <v>126576.362678</v>
      </c>
      <c r="X11" s="47">
        <f t="shared" si="7"/>
        <v>-100</v>
      </c>
      <c r="Y11" s="46"/>
      <c r="Z11" s="47">
        <v>141075.36299</v>
      </c>
      <c r="AA11" s="47">
        <f t="shared" si="8"/>
        <v>-100</v>
      </c>
      <c r="AB11" s="46"/>
      <c r="AC11" s="47">
        <v>159621.544964</v>
      </c>
      <c r="AD11" s="47">
        <f t="shared" si="9"/>
        <v>-100</v>
      </c>
      <c r="AE11" s="46"/>
      <c r="AF11" s="47">
        <v>168816.360577</v>
      </c>
      <c r="AG11" s="47">
        <f t="shared" si="10"/>
        <v>-100</v>
      </c>
      <c r="AH11" s="46"/>
      <c r="AI11" s="47">
        <v>174612.260558</v>
      </c>
      <c r="AJ11" s="47">
        <f t="shared" si="11"/>
        <v>-100</v>
      </c>
      <c r="AK11" s="91"/>
      <c r="AL11" s="47">
        <v>181461.754409</v>
      </c>
      <c r="AM11" s="47">
        <f t="shared" si="12"/>
        <v>-100</v>
      </c>
    </row>
    <row r="12" spans="1:39" ht="21.75" customHeight="1">
      <c r="A12" s="44" t="s">
        <v>136</v>
      </c>
      <c r="B12" s="61"/>
      <c r="C12" s="45"/>
      <c r="D12" s="46">
        <v>139.047828</v>
      </c>
      <c r="E12" s="47">
        <v>204.276979</v>
      </c>
      <c r="F12" s="47">
        <f t="shared" si="1"/>
        <v>-31.9317190411358</v>
      </c>
      <c r="G12" s="46">
        <v>286.46573900000004</v>
      </c>
      <c r="H12" s="47">
        <v>656.44</v>
      </c>
      <c r="I12" s="47">
        <f t="shared" si="2"/>
        <v>-56.360712479434525</v>
      </c>
      <c r="J12" s="46"/>
      <c r="K12" s="47">
        <v>984.031521</v>
      </c>
      <c r="L12" s="47">
        <f t="shared" si="3"/>
        <v>-100</v>
      </c>
      <c r="M12" s="46"/>
      <c r="N12" s="47">
        <v>1117.560774</v>
      </c>
      <c r="O12" s="47">
        <f t="shared" si="4"/>
        <v>-100</v>
      </c>
      <c r="P12" s="46"/>
      <c r="Q12" s="47">
        <v>1228.42399</v>
      </c>
      <c r="R12" s="47">
        <f t="shared" si="5"/>
        <v>-100</v>
      </c>
      <c r="S12" s="91"/>
      <c r="T12" s="47">
        <v>1490.122763</v>
      </c>
      <c r="U12" s="47">
        <f t="shared" si="6"/>
        <v>-100</v>
      </c>
      <c r="V12" s="46"/>
      <c r="W12" s="47">
        <v>5088.470726</v>
      </c>
      <c r="X12" s="47">
        <f t="shared" si="7"/>
        <v>-100</v>
      </c>
      <c r="Y12" s="46"/>
      <c r="Z12" s="47">
        <v>5168.82845</v>
      </c>
      <c r="AA12" s="47">
        <f t="shared" si="8"/>
        <v>-100</v>
      </c>
      <c r="AB12" s="46"/>
      <c r="AC12" s="47">
        <v>5421.540703</v>
      </c>
      <c r="AD12" s="47">
        <f t="shared" si="9"/>
        <v>-100</v>
      </c>
      <c r="AE12" s="46"/>
      <c r="AF12" s="47">
        <v>5597.098577</v>
      </c>
      <c r="AG12" s="47">
        <f t="shared" si="10"/>
        <v>-100</v>
      </c>
      <c r="AH12" s="46"/>
      <c r="AI12" s="47">
        <v>5694.487254</v>
      </c>
      <c r="AJ12" s="47">
        <f t="shared" si="11"/>
        <v>-100</v>
      </c>
      <c r="AK12" s="91"/>
      <c r="AL12" s="47">
        <v>5385.489628</v>
      </c>
      <c r="AM12" s="47">
        <f t="shared" si="12"/>
        <v>-100</v>
      </c>
    </row>
    <row r="13" spans="1:39" ht="21.75" customHeight="1">
      <c r="A13" s="44" t="s">
        <v>137</v>
      </c>
      <c r="B13" s="61"/>
      <c r="C13" s="45"/>
      <c r="D13" s="46">
        <v>24825.040601</v>
      </c>
      <c r="E13" s="47">
        <v>46138.628032</v>
      </c>
      <c r="F13" s="47">
        <f t="shared" si="1"/>
        <v>-46.1946710166971</v>
      </c>
      <c r="G13" s="46">
        <v>51526.618367</v>
      </c>
      <c r="H13" s="47">
        <v>64272.86</v>
      </c>
      <c r="I13" s="47">
        <f t="shared" si="2"/>
        <v>-19.83145239374753</v>
      </c>
      <c r="J13" s="46"/>
      <c r="K13" s="47">
        <v>78032.19221</v>
      </c>
      <c r="L13" s="47">
        <f t="shared" si="3"/>
        <v>-100</v>
      </c>
      <c r="M13" s="46"/>
      <c r="N13" s="47">
        <v>81643.517326</v>
      </c>
      <c r="O13" s="47">
        <f t="shared" si="4"/>
        <v>-100</v>
      </c>
      <c r="P13" s="46"/>
      <c r="Q13" s="47">
        <v>84493.076162</v>
      </c>
      <c r="R13" s="47">
        <f t="shared" si="5"/>
        <v>-100</v>
      </c>
      <c r="S13" s="91"/>
      <c r="T13" s="47">
        <v>88934.232165</v>
      </c>
      <c r="U13" s="47">
        <f t="shared" si="6"/>
        <v>-100</v>
      </c>
      <c r="V13" s="46"/>
      <c r="W13" s="47">
        <v>93291.594417</v>
      </c>
      <c r="X13" s="47">
        <f t="shared" si="7"/>
        <v>-100</v>
      </c>
      <c r="Y13" s="46"/>
      <c r="Z13" s="47">
        <v>99081.719148</v>
      </c>
      <c r="AA13" s="47">
        <f t="shared" si="8"/>
        <v>-100</v>
      </c>
      <c r="AB13" s="46"/>
      <c r="AC13" s="47">
        <v>106312.00687</v>
      </c>
      <c r="AD13" s="47">
        <f t="shared" si="9"/>
        <v>-100</v>
      </c>
      <c r="AE13" s="46"/>
      <c r="AF13" s="47">
        <v>113950.878087</v>
      </c>
      <c r="AG13" s="47">
        <f t="shared" si="10"/>
        <v>-100</v>
      </c>
      <c r="AH13" s="46"/>
      <c r="AI13" s="47">
        <v>119357.99386</v>
      </c>
      <c r="AJ13" s="47">
        <f t="shared" si="11"/>
        <v>-100</v>
      </c>
      <c r="AK13" s="91"/>
      <c r="AL13" s="47">
        <v>125702.232177</v>
      </c>
      <c r="AM13" s="47">
        <f t="shared" si="12"/>
        <v>-100</v>
      </c>
    </row>
    <row r="14" spans="1:39" ht="21.75" customHeight="1">
      <c r="A14" s="44" t="s">
        <v>46</v>
      </c>
      <c r="B14" s="61"/>
      <c r="C14" s="45"/>
      <c r="D14" s="46">
        <v>119.213403</v>
      </c>
      <c r="E14" s="47">
        <v>129.9</v>
      </c>
      <c r="F14" s="47">
        <f t="shared" si="1"/>
        <v>-8.22678752886837</v>
      </c>
      <c r="G14" s="46">
        <v>237.58854200000002</v>
      </c>
      <c r="H14" s="47">
        <v>249.710455</v>
      </c>
      <c r="I14" s="47">
        <f t="shared" si="2"/>
        <v>-4.8543874544620005</v>
      </c>
      <c r="J14" s="46"/>
      <c r="K14" s="47">
        <v>374.249417</v>
      </c>
      <c r="L14" s="47">
        <f t="shared" si="3"/>
        <v>-100</v>
      </c>
      <c r="M14" s="46"/>
      <c r="N14" s="47">
        <v>495.787667</v>
      </c>
      <c r="O14" s="47">
        <f t="shared" si="4"/>
        <v>-100</v>
      </c>
      <c r="P14" s="46"/>
      <c r="Q14" s="47">
        <v>619.95173</v>
      </c>
      <c r="R14" s="47">
        <f t="shared" si="5"/>
        <v>-100</v>
      </c>
      <c r="S14" s="91"/>
      <c r="T14" s="47">
        <v>748.40947</v>
      </c>
      <c r="U14" s="47">
        <f t="shared" si="6"/>
        <v>-100</v>
      </c>
      <c r="V14" s="46"/>
      <c r="W14" s="47">
        <v>872.559112</v>
      </c>
      <c r="X14" s="47">
        <f t="shared" si="7"/>
        <v>-100</v>
      </c>
      <c r="Y14" s="46"/>
      <c r="Z14" s="47">
        <v>1003.243082</v>
      </c>
      <c r="AA14" s="47">
        <f t="shared" si="8"/>
        <v>-100</v>
      </c>
      <c r="AB14" s="46"/>
      <c r="AC14" s="47">
        <v>1136.001591</v>
      </c>
      <c r="AD14" s="47">
        <f t="shared" si="9"/>
        <v>-100</v>
      </c>
      <c r="AE14" s="46"/>
      <c r="AF14" s="47">
        <v>1246.461699</v>
      </c>
      <c r="AG14" s="47">
        <f t="shared" si="10"/>
        <v>-100</v>
      </c>
      <c r="AH14" s="46"/>
      <c r="AI14" s="47">
        <v>1357.109158</v>
      </c>
      <c r="AJ14" s="47">
        <f t="shared" si="11"/>
        <v>-100</v>
      </c>
      <c r="AK14" s="91"/>
      <c r="AL14" s="47">
        <v>1466.152469</v>
      </c>
      <c r="AM14" s="47">
        <f t="shared" si="12"/>
        <v>-100</v>
      </c>
    </row>
    <row r="15" spans="1:39" ht="21.75" customHeight="1">
      <c r="A15" s="44" t="s">
        <v>47</v>
      </c>
      <c r="B15" s="61"/>
      <c r="C15" s="45"/>
      <c r="D15" s="46">
        <v>167.459111000001</v>
      </c>
      <c r="E15" s="47">
        <v>194.76</v>
      </c>
      <c r="F15" s="47">
        <f t="shared" si="1"/>
        <v>-14.0177084616959</v>
      </c>
      <c r="G15" s="46">
        <v>333.2250819999977</v>
      </c>
      <c r="H15" s="47">
        <v>337.832484999998</v>
      </c>
      <c r="I15" s="47">
        <f t="shared" si="2"/>
        <v>-1.3638128967971472</v>
      </c>
      <c r="J15" s="46"/>
      <c r="K15" s="47">
        <v>561.516068000004</v>
      </c>
      <c r="L15" s="47">
        <f t="shared" si="3"/>
        <v>-100</v>
      </c>
      <c r="M15" s="46"/>
      <c r="N15" s="47">
        <v>659.672981999999</v>
      </c>
      <c r="O15" s="47">
        <f t="shared" si="4"/>
        <v>-100</v>
      </c>
      <c r="P15" s="46"/>
      <c r="Q15" s="47">
        <v>758.808329999994</v>
      </c>
      <c r="R15" s="47">
        <f t="shared" si="5"/>
        <v>-100</v>
      </c>
      <c r="S15" s="91"/>
      <c r="T15" s="47">
        <v>897.128038999992</v>
      </c>
      <c r="U15" s="47">
        <f t="shared" si="6"/>
        <v>-100</v>
      </c>
      <c r="V15" s="46"/>
      <c r="W15" s="47">
        <v>1004.26922699999</v>
      </c>
      <c r="X15" s="47">
        <f t="shared" si="7"/>
        <v>-100</v>
      </c>
      <c r="Y15" s="46"/>
      <c r="Z15" s="47">
        <v>1112.254603</v>
      </c>
      <c r="AA15" s="47">
        <f t="shared" si="8"/>
        <v>-100</v>
      </c>
      <c r="AB15" s="46"/>
      <c r="AC15" s="47">
        <v>1531.11766799999</v>
      </c>
      <c r="AD15" s="47">
        <f t="shared" si="9"/>
        <v>-100</v>
      </c>
      <c r="AE15" s="46"/>
      <c r="AF15" s="47">
        <v>1733.208492</v>
      </c>
      <c r="AG15" s="47">
        <f t="shared" si="10"/>
        <v>-100</v>
      </c>
      <c r="AH15" s="46"/>
      <c r="AI15" s="47">
        <v>1861.41014499999</v>
      </c>
      <c r="AJ15" s="47">
        <f t="shared" si="11"/>
        <v>-100</v>
      </c>
      <c r="AK15" s="91"/>
      <c r="AL15" s="47">
        <v>2009.31696000001</v>
      </c>
      <c r="AM15" s="47">
        <f t="shared" si="12"/>
        <v>-100</v>
      </c>
    </row>
    <row r="16" spans="1:39" ht="21.75" customHeight="1">
      <c r="A16" s="44" t="s">
        <v>48</v>
      </c>
      <c r="B16" s="61"/>
      <c r="C16" s="45"/>
      <c r="D16" s="46">
        <v>67.767361</v>
      </c>
      <c r="E16" s="47">
        <v>4.3</v>
      </c>
      <c r="F16" s="47">
        <f t="shared" si="1"/>
        <v>1475.98513953488</v>
      </c>
      <c r="G16" s="46">
        <v>146.483049</v>
      </c>
      <c r="H16" s="47">
        <v>10.365495</v>
      </c>
      <c r="I16" s="47">
        <f t="shared" si="2"/>
        <v>1313.1794863631694</v>
      </c>
      <c r="J16" s="46"/>
      <c r="K16" s="47">
        <v>30.837533</v>
      </c>
      <c r="L16" s="47">
        <f t="shared" si="3"/>
        <v>-100</v>
      </c>
      <c r="M16" s="88"/>
      <c r="N16" s="47">
        <v>31.620791</v>
      </c>
      <c r="O16" s="47">
        <f t="shared" si="4"/>
        <v>-100</v>
      </c>
      <c r="P16" s="46"/>
      <c r="Q16" s="47">
        <v>32.259316</v>
      </c>
      <c r="R16" s="47">
        <f t="shared" si="5"/>
        <v>-100</v>
      </c>
      <c r="S16" s="91"/>
      <c r="T16" s="47">
        <v>33.061674</v>
      </c>
      <c r="U16" s="47">
        <f t="shared" si="6"/>
        <v>-100</v>
      </c>
      <c r="V16" s="46"/>
      <c r="W16" s="47">
        <v>35.411867</v>
      </c>
      <c r="X16" s="47">
        <f t="shared" si="7"/>
        <v>-100</v>
      </c>
      <c r="Y16" s="46"/>
      <c r="Z16" s="47">
        <v>37.959131</v>
      </c>
      <c r="AA16" s="47">
        <f t="shared" si="8"/>
        <v>-100</v>
      </c>
      <c r="AB16" s="46"/>
      <c r="AC16" s="47">
        <v>41.95263</v>
      </c>
      <c r="AD16" s="47">
        <f t="shared" si="9"/>
        <v>-100</v>
      </c>
      <c r="AE16" s="46"/>
      <c r="AF16" s="47">
        <v>126.034336</v>
      </c>
      <c r="AG16" s="47">
        <f t="shared" si="10"/>
        <v>-100</v>
      </c>
      <c r="AH16" s="46"/>
      <c r="AI16" s="47">
        <v>168.737279</v>
      </c>
      <c r="AJ16" s="47">
        <f t="shared" si="11"/>
        <v>-100</v>
      </c>
      <c r="AK16" s="91"/>
      <c r="AL16" s="47">
        <v>212.31689</v>
      </c>
      <c r="AM16" s="47">
        <f t="shared" si="12"/>
        <v>-100</v>
      </c>
    </row>
    <row r="17" spans="1:39" s="27" customFormat="1" ht="21.75" customHeight="1">
      <c r="A17" s="63" t="s">
        <v>138</v>
      </c>
      <c r="B17" s="64"/>
      <c r="C17" s="65"/>
      <c r="D17" s="66">
        <v>4710.200959</v>
      </c>
      <c r="E17" s="67">
        <v>7764.023653</v>
      </c>
      <c r="F17" s="67">
        <f aca="true" t="shared" si="13" ref="F17:F25">SUM(D17-E17)/E17*100</f>
        <v>-39.3329906049425</v>
      </c>
      <c r="G17" s="66">
        <v>10205.990545</v>
      </c>
      <c r="H17" s="67">
        <v>17191.746569</v>
      </c>
      <c r="I17" s="67">
        <f aca="true" t="shared" si="14" ref="I17:I25">SUM(G17-H17)/H17*100</f>
        <v>-40.634359027817744</v>
      </c>
      <c r="J17" s="66"/>
      <c r="K17" s="67">
        <v>23377.036824</v>
      </c>
      <c r="L17" s="67">
        <f aca="true" t="shared" si="15" ref="L17:L25">SUM(J17-K17)/K17*100</f>
        <v>-100</v>
      </c>
      <c r="M17" s="89"/>
      <c r="N17" s="67">
        <v>26164.655417</v>
      </c>
      <c r="O17" s="67">
        <f aca="true" t="shared" si="16" ref="O17:O25">SUM(M17-N17)/N17*100</f>
        <v>-100</v>
      </c>
      <c r="P17" s="67"/>
      <c r="Q17" s="67">
        <v>28314.542882</v>
      </c>
      <c r="R17" s="67">
        <f aca="true" t="shared" si="17" ref="R17:R25">SUM(P17-Q17)/Q17*100</f>
        <v>-100</v>
      </c>
      <c r="S17" s="98"/>
      <c r="T17" s="67">
        <v>30405.62692</v>
      </c>
      <c r="U17" s="67">
        <f aca="true" t="shared" si="18" ref="U17:U25">SUM(S17-T17)/T17*100</f>
        <v>-100</v>
      </c>
      <c r="V17" s="67"/>
      <c r="W17" s="67">
        <v>32364.263066</v>
      </c>
      <c r="X17" s="67">
        <f aca="true" t="shared" si="19" ref="X17:X25">SUM(V17-W17)/W17*100</f>
        <v>-100</v>
      </c>
      <c r="Y17" s="67"/>
      <c r="Z17" s="67">
        <v>34591.519025</v>
      </c>
      <c r="AA17" s="67">
        <f aca="true" t="shared" si="20" ref="AA17:AA25">SUM(Y17-Z17)/Z17*100</f>
        <v>-100</v>
      </c>
      <c r="AB17" s="67"/>
      <c r="AC17" s="67">
        <v>37085.115407</v>
      </c>
      <c r="AD17" s="67">
        <f aca="true" t="shared" si="21" ref="AD17:AD25">SUM(AB17-AC17)/AC17*100</f>
        <v>-100</v>
      </c>
      <c r="AE17" s="67"/>
      <c r="AF17" s="67">
        <v>39445.556811</v>
      </c>
      <c r="AG17" s="67">
        <f aca="true" t="shared" si="22" ref="AG17:AG25">SUM(AE17-AF17)/AF17*100</f>
        <v>-100</v>
      </c>
      <c r="AH17" s="67"/>
      <c r="AI17" s="67">
        <v>41434.809691</v>
      </c>
      <c r="AJ17" s="67">
        <f aca="true" t="shared" si="23" ref="AJ17:AJ25">SUM(AH17-AI17)/AI17*100</f>
        <v>-100</v>
      </c>
      <c r="AK17" s="102"/>
      <c r="AL17" s="67">
        <v>43305.70841</v>
      </c>
      <c r="AM17" s="67">
        <f aca="true" t="shared" si="24" ref="AM17:AM25">SUM(AK17-AL17)/AL17*100</f>
        <v>-100</v>
      </c>
    </row>
    <row r="18" spans="1:39" s="27" customFormat="1" ht="21.75" customHeight="1">
      <c r="A18" s="63" t="s">
        <v>139</v>
      </c>
      <c r="B18" s="64"/>
      <c r="C18" s="65"/>
      <c r="D18" s="66">
        <v>37359.908215</v>
      </c>
      <c r="E18" s="67">
        <v>21387.121608</v>
      </c>
      <c r="F18" s="67">
        <f t="shared" si="13"/>
        <v>74.6841342175998</v>
      </c>
      <c r="G18" s="66">
        <v>68576.406514</v>
      </c>
      <c r="H18" s="67">
        <v>48555.78</v>
      </c>
      <c r="I18" s="67">
        <f t="shared" si="14"/>
        <v>41.232220992021965</v>
      </c>
      <c r="J18" s="66"/>
      <c r="K18" s="67">
        <v>69192.634026</v>
      </c>
      <c r="L18" s="67">
        <f t="shared" si="15"/>
        <v>-100</v>
      </c>
      <c r="M18" s="89"/>
      <c r="N18" s="67">
        <v>73936.271036</v>
      </c>
      <c r="O18" s="67">
        <f t="shared" si="16"/>
        <v>-100</v>
      </c>
      <c r="P18" s="67"/>
      <c r="Q18" s="67">
        <v>77883.81231</v>
      </c>
      <c r="R18" s="67">
        <f t="shared" si="17"/>
        <v>-100</v>
      </c>
      <c r="S18" s="98"/>
      <c r="T18" s="67">
        <v>82725.035696</v>
      </c>
      <c r="U18" s="67">
        <f t="shared" si="18"/>
        <v>-100</v>
      </c>
      <c r="V18" s="67"/>
      <c r="W18" s="67">
        <v>87155.871998</v>
      </c>
      <c r="X18" s="67">
        <f t="shared" si="19"/>
        <v>-100</v>
      </c>
      <c r="Y18" s="67"/>
      <c r="Z18" s="67">
        <v>92981.429678</v>
      </c>
      <c r="AA18" s="67">
        <f t="shared" si="20"/>
        <v>-100</v>
      </c>
      <c r="AB18" s="67"/>
      <c r="AC18" s="67">
        <v>99738.000369</v>
      </c>
      <c r="AD18" s="67">
        <f t="shared" si="21"/>
        <v>-100</v>
      </c>
      <c r="AE18" s="67"/>
      <c r="AF18" s="67">
        <v>103897.14147</v>
      </c>
      <c r="AG18" s="67">
        <f t="shared" si="22"/>
        <v>-100</v>
      </c>
      <c r="AH18" s="67"/>
      <c r="AI18" s="67">
        <v>107935.397331</v>
      </c>
      <c r="AJ18" s="67">
        <f t="shared" si="23"/>
        <v>-100</v>
      </c>
      <c r="AK18" s="102"/>
      <c r="AL18" s="67">
        <v>112118.098285</v>
      </c>
      <c r="AM18" s="67">
        <f t="shared" si="24"/>
        <v>-100</v>
      </c>
    </row>
    <row r="19" spans="1:39" s="28" customFormat="1" ht="21.75" customHeight="1">
      <c r="A19" s="68" t="s">
        <v>140</v>
      </c>
      <c r="B19" s="69"/>
      <c r="C19" s="70"/>
      <c r="D19" s="71">
        <v>92.11185</v>
      </c>
      <c r="E19" s="72">
        <v>105.708076</v>
      </c>
      <c r="F19" s="72">
        <f t="shared" si="13"/>
        <v>-12.8620503886572</v>
      </c>
      <c r="G19" s="71">
        <v>106.23</v>
      </c>
      <c r="H19" s="72">
        <v>115.972903</v>
      </c>
      <c r="I19" s="72">
        <f t="shared" si="14"/>
        <v>-8.401016744402783</v>
      </c>
      <c r="J19" s="71"/>
      <c r="K19" s="72">
        <v>150.710797</v>
      </c>
      <c r="L19" s="72">
        <f t="shared" si="15"/>
        <v>-100</v>
      </c>
      <c r="M19" s="90"/>
      <c r="N19" s="72">
        <v>189.557878</v>
      </c>
      <c r="O19" s="72">
        <f t="shared" si="16"/>
        <v>-100</v>
      </c>
      <c r="P19" s="71"/>
      <c r="Q19" s="72">
        <v>277.212336</v>
      </c>
      <c r="R19" s="72">
        <f t="shared" si="17"/>
        <v>-100</v>
      </c>
      <c r="S19" s="99"/>
      <c r="T19" s="72">
        <v>481.258546</v>
      </c>
      <c r="U19" s="72">
        <f t="shared" si="18"/>
        <v>-100</v>
      </c>
      <c r="V19" s="71"/>
      <c r="W19" s="72">
        <v>532.435785</v>
      </c>
      <c r="X19" s="72">
        <f t="shared" si="19"/>
        <v>-100</v>
      </c>
      <c r="Y19" s="71"/>
      <c r="Z19" s="72">
        <v>610.594717</v>
      </c>
      <c r="AA19" s="72">
        <f t="shared" si="20"/>
        <v>-100</v>
      </c>
      <c r="AB19" s="71"/>
      <c r="AC19" s="72">
        <v>627.833809</v>
      </c>
      <c r="AD19" s="72">
        <f t="shared" si="21"/>
        <v>-100</v>
      </c>
      <c r="AE19" s="71"/>
      <c r="AF19" s="72">
        <v>642.568122</v>
      </c>
      <c r="AG19" s="72">
        <f t="shared" si="22"/>
        <v>-100</v>
      </c>
      <c r="AH19" s="71"/>
      <c r="AI19" s="72">
        <v>696.684731</v>
      </c>
      <c r="AJ19" s="72">
        <f t="shared" si="23"/>
        <v>-100</v>
      </c>
      <c r="AK19" s="99"/>
      <c r="AL19" s="72">
        <v>729.746774</v>
      </c>
      <c r="AM19" s="72">
        <f t="shared" si="24"/>
        <v>-100</v>
      </c>
    </row>
    <row r="20" spans="1:39" s="28" customFormat="1" ht="21.75" customHeight="1">
      <c r="A20" s="73" t="s">
        <v>141</v>
      </c>
      <c r="B20" s="74"/>
      <c r="C20" s="75"/>
      <c r="D20" s="71">
        <v>8720.465181</v>
      </c>
      <c r="E20" s="72">
        <v>9344.296226</v>
      </c>
      <c r="F20" s="72">
        <f t="shared" si="13"/>
        <v>-6.67606237978868</v>
      </c>
      <c r="G20" s="71">
        <v>15121</v>
      </c>
      <c r="H20" s="72">
        <v>15687.478219</v>
      </c>
      <c r="I20" s="72">
        <f t="shared" si="14"/>
        <v>-3.6110215491098274</v>
      </c>
      <c r="J20" s="71"/>
      <c r="K20" s="72">
        <v>22783.893971</v>
      </c>
      <c r="L20" s="72">
        <f t="shared" si="15"/>
        <v>-100</v>
      </c>
      <c r="M20" s="71"/>
      <c r="N20" s="72">
        <v>29188.468463</v>
      </c>
      <c r="O20" s="72">
        <f t="shared" si="16"/>
        <v>-100</v>
      </c>
      <c r="P20" s="71"/>
      <c r="Q20" s="72">
        <v>34886.763387</v>
      </c>
      <c r="R20" s="72">
        <f t="shared" si="17"/>
        <v>-100</v>
      </c>
      <c r="S20" s="99"/>
      <c r="T20" s="72">
        <v>40460.065688</v>
      </c>
      <c r="U20" s="72">
        <f t="shared" si="18"/>
        <v>-100</v>
      </c>
      <c r="V20" s="71"/>
      <c r="W20" s="72">
        <v>45834.3</v>
      </c>
      <c r="X20" s="72">
        <f t="shared" si="19"/>
        <v>-100</v>
      </c>
      <c r="Y20" s="71"/>
      <c r="Z20" s="72">
        <v>51225.421417</v>
      </c>
      <c r="AA20" s="72">
        <f t="shared" si="20"/>
        <v>-100</v>
      </c>
      <c r="AB20" s="71"/>
      <c r="AC20" s="72">
        <v>57553.518417</v>
      </c>
      <c r="AD20" s="72">
        <f t="shared" si="21"/>
        <v>-100</v>
      </c>
      <c r="AE20" s="71"/>
      <c r="AF20" s="72">
        <v>62884.268511</v>
      </c>
      <c r="AG20" s="72">
        <f t="shared" si="22"/>
        <v>-100</v>
      </c>
      <c r="AH20" s="71"/>
      <c r="AI20" s="72">
        <v>69312.710527</v>
      </c>
      <c r="AJ20" s="72">
        <f t="shared" si="23"/>
        <v>-100</v>
      </c>
      <c r="AK20" s="99"/>
      <c r="AL20" s="72">
        <v>77668.043719</v>
      </c>
      <c r="AM20" s="72">
        <f t="shared" si="24"/>
        <v>-100</v>
      </c>
    </row>
    <row r="21" spans="1:39" s="28" customFormat="1" ht="21.75" customHeight="1">
      <c r="A21" s="76" t="s">
        <v>142</v>
      </c>
      <c r="B21" s="77"/>
      <c r="C21" s="75" t="s">
        <v>143</v>
      </c>
      <c r="D21" s="78">
        <v>2171</v>
      </c>
      <c r="E21" s="79">
        <v>9585</v>
      </c>
      <c r="F21" s="72">
        <f t="shared" si="13"/>
        <v>-77.3500260824205</v>
      </c>
      <c r="G21" s="78">
        <v>3062</v>
      </c>
      <c r="H21" s="79">
        <v>16202</v>
      </c>
      <c r="I21" s="72">
        <f t="shared" si="14"/>
        <v>-81.1010986297988</v>
      </c>
      <c r="J21" s="78"/>
      <c r="K21" s="79">
        <v>22205</v>
      </c>
      <c r="L21" s="72">
        <f t="shared" si="15"/>
        <v>-100</v>
      </c>
      <c r="M21" s="78"/>
      <c r="N21" s="79">
        <v>27797</v>
      </c>
      <c r="O21" s="72">
        <f t="shared" si="16"/>
        <v>-100</v>
      </c>
      <c r="P21" s="78"/>
      <c r="Q21" s="79">
        <v>33322</v>
      </c>
      <c r="R21" s="72">
        <f t="shared" si="17"/>
        <v>-100</v>
      </c>
      <c r="S21" s="100"/>
      <c r="T21" s="79">
        <v>38204</v>
      </c>
      <c r="U21" s="72">
        <f t="shared" si="18"/>
        <v>-100</v>
      </c>
      <c r="V21" s="71"/>
      <c r="W21" s="79">
        <v>43329</v>
      </c>
      <c r="X21" s="72">
        <f t="shared" si="19"/>
        <v>-100</v>
      </c>
      <c r="Y21" s="71"/>
      <c r="Z21" s="79">
        <v>47242</v>
      </c>
      <c r="AA21" s="72">
        <f t="shared" si="20"/>
        <v>-100</v>
      </c>
      <c r="AB21" s="71"/>
      <c r="AC21" s="79">
        <v>50043</v>
      </c>
      <c r="AD21" s="72">
        <f t="shared" si="21"/>
        <v>-100</v>
      </c>
      <c r="AE21" s="71"/>
      <c r="AF21" s="79">
        <v>50467</v>
      </c>
      <c r="AG21" s="72">
        <f t="shared" si="22"/>
        <v>-100</v>
      </c>
      <c r="AH21" s="71"/>
      <c r="AI21" s="79">
        <v>51695</v>
      </c>
      <c r="AJ21" s="72">
        <f t="shared" si="23"/>
        <v>-100</v>
      </c>
      <c r="AK21" s="100"/>
      <c r="AL21" s="79">
        <v>56813</v>
      </c>
      <c r="AM21" s="72">
        <f t="shared" si="24"/>
        <v>-100</v>
      </c>
    </row>
    <row r="22" spans="1:39" s="28" customFormat="1" ht="21.75" customHeight="1">
      <c r="A22" s="80"/>
      <c r="B22" s="81"/>
      <c r="C22" s="82" t="s">
        <v>71</v>
      </c>
      <c r="D22" s="71">
        <v>306.735301</v>
      </c>
      <c r="E22" s="72">
        <v>1671.602686</v>
      </c>
      <c r="F22" s="72">
        <f t="shared" si="13"/>
        <v>-81.6502268410449</v>
      </c>
      <c r="G22" s="71">
        <v>379.71</v>
      </c>
      <c r="H22" s="72">
        <v>2789.73282</v>
      </c>
      <c r="I22" s="72">
        <f t="shared" si="14"/>
        <v>-86.38901914628512</v>
      </c>
      <c r="J22" s="71"/>
      <c r="K22" s="72">
        <v>3783.906156</v>
      </c>
      <c r="L22" s="72">
        <f t="shared" si="15"/>
        <v>-100</v>
      </c>
      <c r="M22" s="71"/>
      <c r="N22" s="72">
        <v>4720.218</v>
      </c>
      <c r="O22" s="72">
        <f t="shared" si="16"/>
        <v>-100</v>
      </c>
      <c r="P22" s="71"/>
      <c r="Q22" s="72">
        <v>5639.654023</v>
      </c>
      <c r="R22" s="72">
        <f t="shared" si="17"/>
        <v>-100</v>
      </c>
      <c r="S22" s="99"/>
      <c r="T22" s="72">
        <v>6443.739379</v>
      </c>
      <c r="U22" s="72">
        <f t="shared" si="18"/>
        <v>-100</v>
      </c>
      <c r="V22" s="71"/>
      <c r="W22" s="72">
        <v>7269.6</v>
      </c>
      <c r="X22" s="72">
        <f t="shared" si="19"/>
        <v>-100</v>
      </c>
      <c r="Y22" s="71"/>
      <c r="Z22" s="72">
        <v>7528.869091</v>
      </c>
      <c r="AA22" s="72">
        <f t="shared" si="20"/>
        <v>-100</v>
      </c>
      <c r="AB22" s="71"/>
      <c r="AC22" s="72">
        <v>8252.428068</v>
      </c>
      <c r="AD22" s="72">
        <f t="shared" si="21"/>
        <v>-100</v>
      </c>
      <c r="AE22" s="71"/>
      <c r="AF22" s="72">
        <v>8304.922647</v>
      </c>
      <c r="AG22" s="72">
        <f t="shared" si="22"/>
        <v>-100</v>
      </c>
      <c r="AH22" s="71"/>
      <c r="AI22" s="72">
        <v>8450.497895</v>
      </c>
      <c r="AJ22" s="72">
        <f t="shared" si="23"/>
        <v>-100</v>
      </c>
      <c r="AK22" s="99"/>
      <c r="AL22" s="72">
        <v>9171.574047</v>
      </c>
      <c r="AM22" s="72">
        <f t="shared" si="24"/>
        <v>-100</v>
      </c>
    </row>
    <row r="23" spans="1:39" s="28" customFormat="1" ht="21.75" customHeight="1">
      <c r="A23" s="76" t="s">
        <v>144</v>
      </c>
      <c r="B23" s="77"/>
      <c r="C23" s="75" t="s">
        <v>145</v>
      </c>
      <c r="D23" s="71">
        <v>52892</v>
      </c>
      <c r="E23" s="79">
        <v>58091</v>
      </c>
      <c r="F23" s="72">
        <f t="shared" si="13"/>
        <v>-8.94975125234546</v>
      </c>
      <c r="G23" s="78">
        <v>90337</v>
      </c>
      <c r="H23" s="79">
        <v>81889</v>
      </c>
      <c r="I23" s="72">
        <f t="shared" si="14"/>
        <v>10.316403912613415</v>
      </c>
      <c r="J23" s="78"/>
      <c r="K23" s="79">
        <v>117655</v>
      </c>
      <c r="L23" s="72">
        <f t="shared" si="15"/>
        <v>-100</v>
      </c>
      <c r="M23" s="78"/>
      <c r="N23" s="79">
        <v>149285</v>
      </c>
      <c r="O23" s="72">
        <f t="shared" si="16"/>
        <v>-100</v>
      </c>
      <c r="P23" s="78"/>
      <c r="Q23" s="79">
        <v>217981</v>
      </c>
      <c r="R23" s="72">
        <f t="shared" si="17"/>
        <v>-100</v>
      </c>
      <c r="S23" s="100"/>
      <c r="T23" s="79">
        <v>250834</v>
      </c>
      <c r="U23" s="72">
        <f t="shared" si="18"/>
        <v>-100</v>
      </c>
      <c r="V23" s="71"/>
      <c r="W23" s="79">
        <v>232955</v>
      </c>
      <c r="X23" s="72">
        <f t="shared" si="19"/>
        <v>-100</v>
      </c>
      <c r="Y23" s="71"/>
      <c r="Z23" s="79">
        <v>262898</v>
      </c>
      <c r="AA23" s="72">
        <f t="shared" si="20"/>
        <v>-100</v>
      </c>
      <c r="AB23" s="71"/>
      <c r="AC23" s="79">
        <v>299245</v>
      </c>
      <c r="AD23" s="72">
        <f t="shared" si="21"/>
        <v>-100</v>
      </c>
      <c r="AE23" s="71"/>
      <c r="AF23" s="79">
        <v>328085</v>
      </c>
      <c r="AG23" s="72">
        <f t="shared" si="22"/>
        <v>-100</v>
      </c>
      <c r="AH23" s="71"/>
      <c r="AI23" s="79">
        <v>366620</v>
      </c>
      <c r="AJ23" s="72">
        <f t="shared" si="23"/>
        <v>-100</v>
      </c>
      <c r="AK23" s="100"/>
      <c r="AL23" s="79">
        <v>414879</v>
      </c>
      <c r="AM23" s="72">
        <f t="shared" si="24"/>
        <v>-100</v>
      </c>
    </row>
    <row r="24" spans="1:39" s="28" customFormat="1" ht="21.75" customHeight="1">
      <c r="A24" s="80"/>
      <c r="B24" s="81"/>
      <c r="C24" s="82" t="s">
        <v>71</v>
      </c>
      <c r="D24" s="71">
        <v>8560.817979</v>
      </c>
      <c r="E24" s="72">
        <v>9297.433184</v>
      </c>
      <c r="F24" s="72">
        <f t="shared" si="13"/>
        <v>-7.9227803031448</v>
      </c>
      <c r="G24" s="71">
        <v>14795.67</v>
      </c>
      <c r="H24" s="72">
        <v>15353.842136</v>
      </c>
      <c r="I24" s="72">
        <f t="shared" si="14"/>
        <v>-3.6353906146479034</v>
      </c>
      <c r="J24" s="71"/>
      <c r="K24" s="72">
        <v>22258.084199</v>
      </c>
      <c r="L24" s="72">
        <f t="shared" si="15"/>
        <v>-100</v>
      </c>
      <c r="M24" s="71"/>
      <c r="N24" s="72">
        <v>28500.192792</v>
      </c>
      <c r="O24" s="72">
        <f t="shared" si="16"/>
        <v>-100</v>
      </c>
      <c r="P24" s="71"/>
      <c r="Q24" s="72">
        <v>34655.837938</v>
      </c>
      <c r="R24" s="72">
        <f t="shared" si="17"/>
        <v>-100</v>
      </c>
      <c r="S24" s="99"/>
      <c r="T24" s="72">
        <v>40200.055424</v>
      </c>
      <c r="U24" s="72">
        <f t="shared" si="18"/>
        <v>-100</v>
      </c>
      <c r="V24" s="71"/>
      <c r="W24" s="72">
        <v>44797.71</v>
      </c>
      <c r="X24" s="72">
        <f t="shared" si="19"/>
        <v>-100</v>
      </c>
      <c r="Y24" s="71"/>
      <c r="Z24" s="72">
        <v>50061.922821</v>
      </c>
      <c r="AA24" s="72">
        <f t="shared" si="20"/>
        <v>-100</v>
      </c>
      <c r="AB24" s="71"/>
      <c r="AC24" s="72">
        <v>56275.738178</v>
      </c>
      <c r="AD24" s="72">
        <f t="shared" si="21"/>
        <v>-100</v>
      </c>
      <c r="AE24" s="71"/>
      <c r="AF24" s="72">
        <v>61250.331251</v>
      </c>
      <c r="AG24" s="72">
        <f t="shared" si="22"/>
        <v>-100</v>
      </c>
      <c r="AH24" s="71"/>
      <c r="AI24" s="72">
        <v>67802.785437</v>
      </c>
      <c r="AJ24" s="72">
        <f t="shared" si="23"/>
        <v>-100</v>
      </c>
      <c r="AK24" s="99"/>
      <c r="AL24" s="72">
        <v>76005.534066</v>
      </c>
      <c r="AM24" s="72">
        <f t="shared" si="24"/>
        <v>-100</v>
      </c>
    </row>
    <row r="25" spans="1:39" s="28" customFormat="1" ht="21.75" customHeight="1">
      <c r="A25" s="68" t="s">
        <v>146</v>
      </c>
      <c r="B25" s="69"/>
      <c r="C25" s="70"/>
      <c r="D25" s="71">
        <v>19.257176</v>
      </c>
      <c r="E25" s="72">
        <v>8.652488</v>
      </c>
      <c r="F25" s="72">
        <f t="shared" si="13"/>
        <v>122.562296532512</v>
      </c>
      <c r="G25" s="71">
        <v>24.48</v>
      </c>
      <c r="H25" s="72">
        <v>17.124541</v>
      </c>
      <c r="I25" s="72">
        <f t="shared" si="14"/>
        <v>42.95273666021179</v>
      </c>
      <c r="J25" s="71"/>
      <c r="K25" s="72">
        <v>25.857631</v>
      </c>
      <c r="L25" s="72">
        <f t="shared" si="15"/>
        <v>-100</v>
      </c>
      <c r="M25" s="71"/>
      <c r="N25" s="72">
        <v>36.1711946236478</v>
      </c>
      <c r="O25" s="72">
        <f t="shared" si="16"/>
        <v>-100</v>
      </c>
      <c r="P25" s="71"/>
      <c r="Q25" s="72">
        <v>50.217052</v>
      </c>
      <c r="R25" s="72">
        <f t="shared" si="17"/>
        <v>-100</v>
      </c>
      <c r="S25" s="99"/>
      <c r="T25" s="72">
        <v>60.24464</v>
      </c>
      <c r="U25" s="72">
        <f t="shared" si="18"/>
        <v>-100</v>
      </c>
      <c r="V25" s="71"/>
      <c r="W25" s="72">
        <v>68.13</v>
      </c>
      <c r="X25" s="72">
        <f t="shared" si="19"/>
        <v>-100</v>
      </c>
      <c r="Y25" s="71"/>
      <c r="Z25" s="72">
        <v>72.857864</v>
      </c>
      <c r="AA25" s="72">
        <f t="shared" si="20"/>
        <v>-100</v>
      </c>
      <c r="AB25" s="71"/>
      <c r="AC25" s="72">
        <v>77.011287</v>
      </c>
      <c r="AD25" s="72">
        <f t="shared" si="21"/>
        <v>-100</v>
      </c>
      <c r="AE25" s="71"/>
      <c r="AF25" s="72">
        <v>82.279193710227</v>
      </c>
      <c r="AG25" s="72">
        <f t="shared" si="22"/>
        <v>-100</v>
      </c>
      <c r="AH25" s="71"/>
      <c r="AI25" s="72">
        <v>87.386396</v>
      </c>
      <c r="AJ25" s="72">
        <f t="shared" si="23"/>
        <v>-100</v>
      </c>
      <c r="AK25" s="99"/>
      <c r="AL25" s="72">
        <v>293.641299179817</v>
      </c>
      <c r="AM25" s="72">
        <f t="shared" si="24"/>
        <v>-100</v>
      </c>
    </row>
    <row r="26" spans="1:3" ht="18" customHeight="1">
      <c r="A26" s="83"/>
      <c r="B26" s="83"/>
      <c r="C26" s="83"/>
    </row>
    <row r="28" ht="18" customHeight="1">
      <c r="AL28" s="103"/>
    </row>
  </sheetData>
  <sheetProtection/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rintOptions/>
  <pageMargins left="0.67" right="0.24" top="0.79" bottom="0.43" header="0.31" footer="0.31"/>
  <pageSetup horizontalDpi="300" verticalDpi="300" orientation="landscape" paperSize="9"/>
  <ignoredErrors>
    <ignoredError sqref="D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I17" sqref="I17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12" t="s">
        <v>147</v>
      </c>
      <c r="B1" s="12" t="s">
        <v>148</v>
      </c>
      <c r="C1" s="13" t="s">
        <v>149</v>
      </c>
      <c r="D1" s="13" t="s">
        <v>150</v>
      </c>
      <c r="E1" s="14" t="s">
        <v>36</v>
      </c>
      <c r="F1" s="14" t="s">
        <v>38</v>
      </c>
      <c r="G1" s="14" t="s">
        <v>151</v>
      </c>
      <c r="H1" s="14" t="s">
        <v>152</v>
      </c>
      <c r="I1" s="14" t="s">
        <v>153</v>
      </c>
      <c r="K1" s="12" t="s">
        <v>147</v>
      </c>
      <c r="L1" s="6" t="s">
        <v>154</v>
      </c>
      <c r="M1" s="6" t="s">
        <v>155</v>
      </c>
    </row>
    <row r="2" spans="1:13" ht="15.75" customHeight="1">
      <c r="A2" s="15" t="s">
        <v>156</v>
      </c>
      <c r="B2" s="16">
        <v>3218</v>
      </c>
      <c r="C2" s="17">
        <v>283</v>
      </c>
      <c r="D2" s="17">
        <v>78</v>
      </c>
      <c r="E2" s="18">
        <v>6972.26243721829</v>
      </c>
      <c r="F2" s="18">
        <v>2477.16610750914</v>
      </c>
      <c r="G2" s="19">
        <v>74.8229233741146</v>
      </c>
      <c r="H2" s="19">
        <v>9.45855614973262</v>
      </c>
      <c r="I2" s="19">
        <v>2.60695187165775</v>
      </c>
      <c r="K2" s="23" t="s">
        <v>4</v>
      </c>
      <c r="L2" s="24">
        <v>269</v>
      </c>
      <c r="M2" s="24">
        <v>51</v>
      </c>
    </row>
    <row r="3" spans="1:13" ht="15.75" customHeight="1">
      <c r="A3" s="15" t="s">
        <v>4</v>
      </c>
      <c r="B3" s="16">
        <v>2638</v>
      </c>
      <c r="C3" s="17">
        <v>32</v>
      </c>
      <c r="D3" s="17">
        <v>39</v>
      </c>
      <c r="E3" s="18">
        <v>2442.76607278241</v>
      </c>
      <c r="F3" s="18">
        <v>4808.9678358209</v>
      </c>
      <c r="G3" s="19">
        <v>29.0613718411552</v>
      </c>
      <c r="H3" s="19">
        <v>1.20982986767486</v>
      </c>
      <c r="I3" s="19">
        <v>1.47448015122873</v>
      </c>
      <c r="K3" s="23" t="s">
        <v>157</v>
      </c>
      <c r="L3" s="24">
        <v>56</v>
      </c>
      <c r="M3" s="24">
        <v>65</v>
      </c>
    </row>
    <row r="4" spans="1:13" ht="15.75" customHeight="1">
      <c r="A4" s="15" t="s">
        <v>8</v>
      </c>
      <c r="B4" s="16">
        <v>2567</v>
      </c>
      <c r="C4" s="17">
        <v>89</v>
      </c>
      <c r="D4" s="17">
        <v>76</v>
      </c>
      <c r="E4" s="20">
        <v>3140.05016598321</v>
      </c>
      <c r="F4" s="20">
        <v>5606.76321478382</v>
      </c>
      <c r="G4" s="21">
        <v>35.1382937280873</v>
      </c>
      <c r="H4" s="21">
        <v>3.48472983555208</v>
      </c>
      <c r="I4" s="21">
        <v>2.97572435395458</v>
      </c>
      <c r="K4" s="23" t="s">
        <v>15</v>
      </c>
      <c r="L4" s="24">
        <v>23</v>
      </c>
      <c r="M4" s="24">
        <v>144</v>
      </c>
    </row>
    <row r="5" spans="1:13" ht="15.75" customHeight="1">
      <c r="A5" s="15" t="s">
        <v>15</v>
      </c>
      <c r="B5" s="16">
        <v>927</v>
      </c>
      <c r="C5" s="17">
        <v>442</v>
      </c>
      <c r="D5" s="17">
        <v>0</v>
      </c>
      <c r="E5" s="20">
        <v>13256.52</v>
      </c>
      <c r="F5" s="20">
        <v>12962.74</v>
      </c>
      <c r="G5" s="21">
        <v>63.6</v>
      </c>
      <c r="H5" s="21">
        <v>91.13</v>
      </c>
      <c r="I5" s="21">
        <v>0</v>
      </c>
      <c r="K5" s="23" t="s">
        <v>8</v>
      </c>
      <c r="L5" s="24">
        <v>18</v>
      </c>
      <c r="M5" s="24">
        <v>29</v>
      </c>
    </row>
    <row r="6" spans="1:13" ht="15.75" customHeight="1">
      <c r="A6" s="15" t="s">
        <v>7</v>
      </c>
      <c r="B6" s="16">
        <v>657</v>
      </c>
      <c r="C6" s="17">
        <v>84</v>
      </c>
      <c r="D6" s="17">
        <v>14</v>
      </c>
      <c r="E6" s="18">
        <v>5278.27547437849</v>
      </c>
      <c r="F6" s="18">
        <v>3993.65871785029</v>
      </c>
      <c r="G6" s="19">
        <v>49.1628614916286</v>
      </c>
      <c r="H6" s="19">
        <v>14.3100511073254</v>
      </c>
      <c r="I6" s="19">
        <v>2.38500851788756</v>
      </c>
      <c r="K6" s="23" t="s">
        <v>158</v>
      </c>
      <c r="L6" s="24">
        <v>18</v>
      </c>
      <c r="M6" s="24">
        <v>68</v>
      </c>
    </row>
    <row r="7" spans="1:13" ht="15.75" customHeight="1">
      <c r="A7" s="15" t="s">
        <v>157</v>
      </c>
      <c r="B7" s="16">
        <v>448</v>
      </c>
      <c r="C7" s="17">
        <v>-5</v>
      </c>
      <c r="D7" s="17">
        <v>5</v>
      </c>
      <c r="E7" s="20">
        <v>962</v>
      </c>
      <c r="F7" s="20">
        <v>6875</v>
      </c>
      <c r="G7" s="21">
        <v>9.77</v>
      </c>
      <c r="H7" s="21">
        <v>-1.11</v>
      </c>
      <c r="I7" s="21">
        <v>1.11</v>
      </c>
      <c r="K7" s="23" t="s">
        <v>12</v>
      </c>
      <c r="L7" s="24">
        <v>17</v>
      </c>
      <c r="M7" s="24">
        <v>20</v>
      </c>
    </row>
    <row r="8" spans="1:13" ht="15.75" customHeight="1">
      <c r="A8" s="15" t="s">
        <v>13</v>
      </c>
      <c r="B8" s="16">
        <v>446</v>
      </c>
      <c r="C8" s="17">
        <v>38</v>
      </c>
      <c r="D8" s="17">
        <v>119</v>
      </c>
      <c r="E8" s="20">
        <v>8158.11411111111</v>
      </c>
      <c r="F8" s="20">
        <v>4617.80044025157</v>
      </c>
      <c r="G8" s="21">
        <v>20.1793721973094</v>
      </c>
      <c r="H8" s="21">
        <v>7.21062618595825</v>
      </c>
      <c r="I8" s="21">
        <v>22.5806451612903</v>
      </c>
      <c r="K8" s="23" t="s">
        <v>13</v>
      </c>
      <c r="L8" s="24">
        <v>15</v>
      </c>
      <c r="M8" s="24">
        <v>54</v>
      </c>
    </row>
    <row r="9" spans="1:13" ht="15.75" customHeight="1">
      <c r="A9" s="15" t="s">
        <v>158</v>
      </c>
      <c r="B9" s="16">
        <v>406</v>
      </c>
      <c r="C9" s="17">
        <v>5</v>
      </c>
      <c r="D9" s="17">
        <v>16</v>
      </c>
      <c r="E9" s="20">
        <v>9268.87820512821</v>
      </c>
      <c r="F9" s="20">
        <v>4951.86643835617</v>
      </c>
      <c r="G9" s="21">
        <v>19.30693069</v>
      </c>
      <c r="H9" s="21">
        <v>1.199040767</v>
      </c>
      <c r="I9" s="21">
        <v>3.836930456</v>
      </c>
      <c r="K9" s="23" t="s">
        <v>14</v>
      </c>
      <c r="L9" s="24">
        <v>11</v>
      </c>
      <c r="M9" s="24">
        <v>77</v>
      </c>
    </row>
    <row r="10" spans="1:13" ht="15.75" customHeight="1">
      <c r="A10" s="15" t="s">
        <v>6</v>
      </c>
      <c r="B10" s="16">
        <v>240</v>
      </c>
      <c r="C10" s="17">
        <v>20</v>
      </c>
      <c r="D10" s="17">
        <v>22</v>
      </c>
      <c r="E10" s="18">
        <v>5206.40282105263</v>
      </c>
      <c r="F10" s="18">
        <v>4149.39822147651</v>
      </c>
      <c r="G10" s="19">
        <v>67.843137254902</v>
      </c>
      <c r="H10" s="19">
        <v>8.26446280991736</v>
      </c>
      <c r="I10" s="19">
        <v>9.09090909090909</v>
      </c>
      <c r="K10" s="23" t="s">
        <v>16</v>
      </c>
      <c r="L10" s="24">
        <v>8</v>
      </c>
      <c r="M10" s="24">
        <v>45</v>
      </c>
    </row>
    <row r="11" spans="1:13" ht="15.75" customHeight="1">
      <c r="A11" s="15" t="s">
        <v>17</v>
      </c>
      <c r="B11" s="22">
        <v>188</v>
      </c>
      <c r="C11" s="22">
        <v>188</v>
      </c>
      <c r="D11" s="22">
        <v>0</v>
      </c>
      <c r="E11" s="20">
        <v>2771.42819148936</v>
      </c>
      <c r="F11" s="20">
        <v>5789.20555555556</v>
      </c>
      <c r="G11" s="21">
        <v>24.468085106383</v>
      </c>
      <c r="H11" s="21">
        <v>0</v>
      </c>
      <c r="I11" s="21">
        <v>0</v>
      </c>
      <c r="K11" s="23" t="s">
        <v>7</v>
      </c>
      <c r="L11" s="24">
        <v>6</v>
      </c>
      <c r="M11" s="24">
        <v>23</v>
      </c>
    </row>
    <row r="12" spans="1:13" ht="15.75" customHeight="1">
      <c r="A12" s="15" t="s">
        <v>14</v>
      </c>
      <c r="B12" s="16">
        <v>97</v>
      </c>
      <c r="C12" s="17">
        <v>13</v>
      </c>
      <c r="D12" s="17">
        <v>0</v>
      </c>
      <c r="E12" s="20">
        <v>15135</v>
      </c>
      <c r="F12" s="20">
        <v>19868</v>
      </c>
      <c r="G12" s="21">
        <v>34</v>
      </c>
      <c r="H12" s="21">
        <v>15.47</v>
      </c>
      <c r="I12" s="21">
        <v>0</v>
      </c>
      <c r="K12" s="23" t="s">
        <v>156</v>
      </c>
      <c r="L12" s="24">
        <v>2</v>
      </c>
      <c r="M12" s="24">
        <v>20</v>
      </c>
    </row>
    <row r="13" spans="11:13" ht="15.75" customHeight="1">
      <c r="K13" s="23" t="s">
        <v>6</v>
      </c>
      <c r="L13" s="24">
        <v>1</v>
      </c>
      <c r="M13" s="24">
        <v>0</v>
      </c>
    </row>
    <row r="14" spans="11:13" ht="15.75" customHeight="1">
      <c r="K14" s="23" t="s">
        <v>10</v>
      </c>
      <c r="L14" s="24">
        <v>0</v>
      </c>
      <c r="M14" s="24">
        <v>104</v>
      </c>
    </row>
    <row r="15" spans="11:13" ht="15.75" customHeight="1">
      <c r="K15" s="23" t="s">
        <v>17</v>
      </c>
      <c r="L15" s="24">
        <v>0</v>
      </c>
      <c r="M15" s="24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100" workbookViewId="0" topLeftCell="A1">
      <selection activeCell="M12" sqref="M12"/>
    </sheetView>
  </sheetViews>
  <sheetFormatPr defaultColWidth="8.75390625" defaultRowHeight="14.25"/>
  <cols>
    <col min="2" max="2" width="14.375" style="0" customWidth="1"/>
    <col min="3" max="3" width="10.375" style="0" customWidth="1"/>
    <col min="4" max="4" width="12.625" style="0" customWidth="1"/>
    <col min="5" max="16" width="9.75390625" style="0" customWidth="1"/>
    <col min="17" max="17" width="7.25390625" style="0" customWidth="1"/>
  </cols>
  <sheetData>
    <row r="1" spans="1:17" s="2" customFormat="1" ht="30.75" customHeight="1">
      <c r="A1" s="4" t="s">
        <v>159</v>
      </c>
      <c r="B1" s="4"/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160</v>
      </c>
      <c r="O1" s="5" t="s">
        <v>15</v>
      </c>
      <c r="P1" s="5" t="s">
        <v>16</v>
      </c>
      <c r="Q1" s="11" t="s">
        <v>17</v>
      </c>
    </row>
    <row r="2" spans="1:17" ht="33" customHeight="1">
      <c r="A2" s="6" t="s">
        <v>21</v>
      </c>
      <c r="B2" s="6"/>
      <c r="C2" s="7">
        <v>105844.753493</v>
      </c>
      <c r="D2" s="7">
        <v>6268.152956</v>
      </c>
      <c r="E2" s="7">
        <v>201.315756</v>
      </c>
      <c r="F2" s="7">
        <v>11.814985</v>
      </c>
      <c r="G2" s="7">
        <v>2636.626798</v>
      </c>
      <c r="H2" s="7">
        <v>10311.99725</v>
      </c>
      <c r="I2" s="7">
        <v>12496.740136</v>
      </c>
      <c r="J2" s="7">
        <v>6621.71</v>
      </c>
      <c r="K2" s="7">
        <v>28794.775031</v>
      </c>
      <c r="L2" s="7">
        <v>5493.56701</v>
      </c>
      <c r="M2" s="7">
        <v>9881.844942</v>
      </c>
      <c r="N2" s="7">
        <v>10784.9</v>
      </c>
      <c r="O2" s="7">
        <v>11915.0048</v>
      </c>
      <c r="P2" s="7">
        <v>426.303829</v>
      </c>
      <c r="Q2" s="8">
        <v>0</v>
      </c>
    </row>
    <row r="3" spans="1:17" ht="33" customHeight="1">
      <c r="A3" s="8" t="s">
        <v>45</v>
      </c>
      <c r="B3" s="8"/>
      <c r="C3" s="7">
        <v>100639.225651</v>
      </c>
      <c r="D3" s="7">
        <v>5705.422719</v>
      </c>
      <c r="E3" s="7">
        <v>105.6</v>
      </c>
      <c r="F3" s="7">
        <v>7.0167</v>
      </c>
      <c r="G3" s="7">
        <v>2278.344298</v>
      </c>
      <c r="H3" s="7">
        <v>10060.4</v>
      </c>
      <c r="I3" s="7">
        <v>12183.702</v>
      </c>
      <c r="J3" s="7">
        <v>5526.84</v>
      </c>
      <c r="K3" s="7">
        <v>27618.274562</v>
      </c>
      <c r="L3" s="7">
        <v>5263.1</v>
      </c>
      <c r="M3" s="7">
        <v>9834.325372</v>
      </c>
      <c r="N3" s="7">
        <v>10557.9</v>
      </c>
      <c r="O3" s="7">
        <v>11321.7</v>
      </c>
      <c r="P3" s="7">
        <v>176.6</v>
      </c>
      <c r="Q3" s="8">
        <v>0</v>
      </c>
    </row>
    <row r="4" spans="1:17" ht="33" customHeight="1">
      <c r="A4" s="6" t="s">
        <v>161</v>
      </c>
      <c r="B4" s="6"/>
      <c r="C4" s="7">
        <f>C2-C3</f>
        <v>5205.527842</v>
      </c>
      <c r="D4" s="7">
        <f aca="true" t="shared" si="0" ref="D4:Q4">D2-D3</f>
        <v>562.730237</v>
      </c>
      <c r="E4" s="7">
        <f t="shared" si="0"/>
        <v>95.715756</v>
      </c>
      <c r="F4" s="7">
        <f t="shared" si="0"/>
        <v>4.798285</v>
      </c>
      <c r="G4" s="7">
        <f t="shared" si="0"/>
        <v>358.2825</v>
      </c>
      <c r="H4" s="7">
        <f t="shared" si="0"/>
        <v>251.597250000001</v>
      </c>
      <c r="I4" s="7">
        <f t="shared" si="0"/>
        <v>313.038136000001</v>
      </c>
      <c r="J4" s="7">
        <f t="shared" si="0"/>
        <v>1094.87</v>
      </c>
      <c r="K4" s="7">
        <f t="shared" si="0"/>
        <v>1176.500469</v>
      </c>
      <c r="L4" s="7">
        <f t="shared" si="0"/>
        <v>230.467009999999</v>
      </c>
      <c r="M4" s="7">
        <f t="shared" si="0"/>
        <v>47.5195700000004</v>
      </c>
      <c r="N4" s="7">
        <f t="shared" si="0"/>
        <v>227</v>
      </c>
      <c r="O4" s="7">
        <f t="shared" si="0"/>
        <v>593.3048</v>
      </c>
      <c r="P4" s="7">
        <f t="shared" si="0"/>
        <v>249.703829</v>
      </c>
      <c r="Q4" s="8">
        <f t="shared" si="0"/>
        <v>0</v>
      </c>
    </row>
    <row r="5" spans="1:17" ht="24.75" customHeight="1">
      <c r="A5" s="8"/>
      <c r="B5" s="8"/>
      <c r="C5" s="8"/>
      <c r="D5" s="8">
        <v>4</v>
      </c>
      <c r="E5" s="8"/>
      <c r="F5" s="8"/>
      <c r="G5" s="8">
        <v>5</v>
      </c>
      <c r="H5" s="8"/>
      <c r="I5" s="8"/>
      <c r="J5" s="8">
        <v>2</v>
      </c>
      <c r="K5" s="8">
        <v>1</v>
      </c>
      <c r="L5" s="8"/>
      <c r="M5" s="8"/>
      <c r="N5" s="8"/>
      <c r="O5" s="8">
        <v>3</v>
      </c>
      <c r="P5" s="8"/>
      <c r="Q5" s="8"/>
    </row>
    <row r="8" spans="2:4" ht="15">
      <c r="B8" t="s">
        <v>162</v>
      </c>
      <c r="C8" t="s">
        <v>163</v>
      </c>
      <c r="D8" t="s">
        <v>164</v>
      </c>
    </row>
    <row r="9" spans="1:4" s="3" customFormat="1" ht="15">
      <c r="A9" s="3" t="s">
        <v>61</v>
      </c>
      <c r="B9" s="9">
        <v>45958.689415</v>
      </c>
      <c r="C9" s="9">
        <v>45723.6291</v>
      </c>
      <c r="D9" s="9">
        <f>B9-C9</f>
        <v>235.060314999995</v>
      </c>
    </row>
    <row r="10" spans="1:4" ht="15">
      <c r="A10" t="s">
        <v>165</v>
      </c>
      <c r="B10" s="10">
        <v>14284.09</v>
      </c>
      <c r="C10" s="10">
        <v>14098.338687</v>
      </c>
      <c r="D10" s="10">
        <f aca="true" t="shared" si="1" ref="D10:D17">B10-C10</f>
        <v>185.751312999997</v>
      </c>
    </row>
    <row r="11" spans="1:4" ht="15">
      <c r="A11" t="s">
        <v>63</v>
      </c>
      <c r="B11" s="10">
        <v>8775.361</v>
      </c>
      <c r="C11" s="10">
        <v>8618.971674</v>
      </c>
      <c r="D11" s="10">
        <f t="shared" si="1"/>
        <v>156.389326000002</v>
      </c>
    </row>
    <row r="12" spans="1:4" ht="15">
      <c r="A12" t="s">
        <v>166</v>
      </c>
      <c r="B12" s="10">
        <v>3588.71</v>
      </c>
      <c r="C12" s="10">
        <v>3588.711047</v>
      </c>
      <c r="D12" s="10">
        <f t="shared" si="1"/>
        <v>-0.0010470000006535</v>
      </c>
    </row>
    <row r="13" spans="1:4" s="3" customFormat="1" ht="15">
      <c r="A13" s="3" t="s">
        <v>167</v>
      </c>
      <c r="B13" s="9">
        <v>11964.1305093019</v>
      </c>
      <c r="C13" s="9">
        <v>11659.882467</v>
      </c>
      <c r="D13" s="9">
        <f t="shared" si="1"/>
        <v>304.248042301902</v>
      </c>
    </row>
    <row r="14" spans="1:4" ht="15">
      <c r="A14" t="s">
        <v>66</v>
      </c>
      <c r="B14" s="10">
        <v>2908.27</v>
      </c>
      <c r="C14" s="10">
        <v>2820.82621</v>
      </c>
      <c r="D14" s="10">
        <f t="shared" si="1"/>
        <v>87.4437899999998</v>
      </c>
    </row>
    <row r="15" spans="1:4" ht="15">
      <c r="A15" t="s">
        <v>67</v>
      </c>
      <c r="B15" s="10">
        <v>747.76</v>
      </c>
      <c r="C15" s="10">
        <v>668.153996</v>
      </c>
      <c r="D15" s="10">
        <f t="shared" si="1"/>
        <v>79.606004</v>
      </c>
    </row>
    <row r="16" spans="1:4" s="3" customFormat="1" ht="15">
      <c r="A16" s="3" t="s">
        <v>68</v>
      </c>
      <c r="B16" s="9">
        <v>3444.9166</v>
      </c>
      <c r="C16" s="9">
        <v>3137.586889</v>
      </c>
      <c r="D16" s="9">
        <f t="shared" si="1"/>
        <v>307.329711</v>
      </c>
    </row>
    <row r="17" spans="1:4" ht="15">
      <c r="A17" t="s">
        <v>44</v>
      </c>
      <c r="B17" s="10">
        <v>91671.9275243019</v>
      </c>
      <c r="C17">
        <f>SUM(C9:C16)</f>
        <v>90316.10007</v>
      </c>
      <c r="D17" s="10">
        <f t="shared" si="1"/>
        <v>1355.82745430189</v>
      </c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L4:L6"/>
  <sheetViews>
    <sheetView zoomScaleSheetLayoutView="100" workbookViewId="0" topLeftCell="A1">
      <selection activeCell="I12" sqref="I12"/>
    </sheetView>
  </sheetViews>
  <sheetFormatPr defaultColWidth="8.75390625" defaultRowHeight="14.25"/>
  <cols>
    <col min="13" max="13" width="12.875" style="0" customWidth="1"/>
  </cols>
  <sheetData>
    <row r="4" ht="15">
      <c r="L4" s="1"/>
    </row>
    <row r="6" ht="15">
      <c r="L6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灰太狼de笑</cp:lastModifiedBy>
  <cp:lastPrinted>2016-07-18T08:24:00Z</cp:lastPrinted>
  <dcterms:created xsi:type="dcterms:W3CDTF">2008-10-23T01:43:00Z</dcterms:created>
  <dcterms:modified xsi:type="dcterms:W3CDTF">2018-03-21T02:46:00Z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