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1"/>
  </bookViews>
  <sheets>
    <sheet name="2018年1月寿险报表" sheetId="1" r:id="rId1"/>
    <sheet name="2018年1月财险数据表" sheetId="2" r:id="rId2"/>
    <sheet name="比较" sheetId="3" r:id="rId3"/>
    <sheet name="Sheet2" sheetId="4" r:id="rId4"/>
    <sheet name="Sheet1" sheetId="5" r:id="rId5"/>
    <sheet name="Sheet3" sheetId="6" r:id="rId6"/>
  </sheets>
  <definedNames>
    <definedName name="_xlnm._FilterDatabase" localSheetId="3" hidden="1">Sheet2!$K$1:$M$15</definedName>
    <definedName name="_xlnm.Print_Area" localSheetId="2">比较!$AE$2:$AM$25</definedName>
    <definedName name="_xlnm.Print_Titles" localSheetId="1">'2018年1月财险数据表'!#REF!</definedName>
    <definedName name="_xlnm.Print_Titles" localSheetId="0">'2018年1月寿险报表'!$1:$3</definedName>
    <definedName name="_xlnm.Print_Titles" localSheetId="2">比较!$A:B</definedName>
    <definedName name="_xlnm.Print_Area" localSheetId="4">Sheet1!$K$10</definedName>
  </definedNames>
  <calcPr calcId="144525" concurrentCalc="0"/>
</workbook>
</file>

<file path=xl/sharedStrings.xml><?xml version="1.0" encoding="utf-8"?>
<sst xmlns="http://schemas.openxmlformats.org/spreadsheetml/2006/main" count="168">
  <si>
    <r>
      <rPr>
        <b/>
        <sz val="14"/>
        <rFont val="宋体"/>
        <charset val="134"/>
      </rPr>
      <t>广元市保险行业协会</t>
    </r>
    <r>
      <rPr>
        <b/>
        <sz val="14"/>
        <rFont val="Times New Roman"/>
        <charset val="134"/>
      </rPr>
      <t>2018</t>
    </r>
    <r>
      <rPr>
        <b/>
        <sz val="14"/>
        <rFont val="宋体"/>
        <charset val="134"/>
      </rPr>
      <t>年</t>
    </r>
    <r>
      <rPr>
        <b/>
        <sz val="14"/>
        <color rgb="FF000000"/>
        <rFont val="Times New Roman"/>
        <charset val="134"/>
      </rPr>
      <t>1</t>
    </r>
    <r>
      <rPr>
        <b/>
        <sz val="14"/>
        <rFont val="宋体"/>
        <charset val="134"/>
      </rPr>
      <t>月寿险数据统计表</t>
    </r>
  </si>
  <si>
    <r>
      <rPr>
        <sz val="11"/>
        <rFont val="Times New Roman"/>
        <charset val="0"/>
      </rPr>
      <t xml:space="preserve">                                                                                                                                  </t>
    </r>
    <r>
      <rPr>
        <sz val="11"/>
        <rFont val="宋体"/>
        <charset val="134"/>
      </rPr>
      <t>单位：万元</t>
    </r>
    <r>
      <rPr>
        <sz val="11"/>
        <rFont val="Times New Roman"/>
        <charset val="0"/>
      </rPr>
      <t xml:space="preserve"> / </t>
    </r>
    <r>
      <rPr>
        <sz val="11"/>
        <rFont val="宋体"/>
        <charset val="134"/>
      </rPr>
      <t>％</t>
    </r>
  </si>
  <si>
    <r>
      <rPr>
        <b/>
        <sz val="11"/>
        <color indexed="8"/>
        <rFont val="宋体"/>
        <charset val="134"/>
      </rPr>
      <t>项</t>
    </r>
    <r>
      <rPr>
        <b/>
        <sz val="11"/>
        <color indexed="8"/>
        <rFont val="Times New Roman"/>
        <charset val="0"/>
      </rPr>
      <t xml:space="preserve">       </t>
    </r>
    <r>
      <rPr>
        <b/>
        <sz val="11"/>
        <color indexed="8"/>
        <rFont val="宋体"/>
        <charset val="134"/>
      </rPr>
      <t>目</t>
    </r>
  </si>
  <si>
    <t>总计</t>
  </si>
  <si>
    <t>中国人寿</t>
  </si>
  <si>
    <t>太保寿险</t>
  </si>
  <si>
    <t>平安人寿</t>
  </si>
  <si>
    <t>新华人寿</t>
  </si>
  <si>
    <t>泰康人寿</t>
  </si>
  <si>
    <t>人保寿</t>
  </si>
  <si>
    <t>中邮人寿</t>
  </si>
  <si>
    <t>生命人寿</t>
  </si>
  <si>
    <t>太平人寿</t>
  </si>
  <si>
    <t>阳光人寿</t>
  </si>
  <si>
    <t>恒大人寿</t>
  </si>
  <si>
    <t>华夏人寿</t>
  </si>
  <si>
    <t>农银人寿</t>
  </si>
  <si>
    <t>华泰人寿</t>
  </si>
  <si>
    <t>全部业务收入</t>
  </si>
  <si>
    <t>同比%</t>
  </si>
  <si>
    <t>市场份额</t>
  </si>
  <si>
    <t>新单保费</t>
  </si>
  <si>
    <t>个人业务  收入</t>
  </si>
  <si>
    <t>保费小计</t>
  </si>
  <si>
    <t>普通寿险</t>
  </si>
  <si>
    <t>分红</t>
  </si>
  <si>
    <t>投连险</t>
  </si>
  <si>
    <t>万能险</t>
  </si>
  <si>
    <t>长期健康险</t>
  </si>
  <si>
    <t>短期健康险</t>
  </si>
  <si>
    <t>长期意外险</t>
  </si>
  <si>
    <t>短期意外险</t>
  </si>
  <si>
    <t>其中新单保费</t>
  </si>
  <si>
    <t>10年期及以上期交新单保费</t>
  </si>
  <si>
    <t>月末持证人力(人）</t>
  </si>
  <si>
    <t>人均保费（元）</t>
  </si>
  <si>
    <t>∕</t>
  </si>
  <si>
    <t>件均保费（元）</t>
  </si>
  <si>
    <t>活动率（%）</t>
  </si>
  <si>
    <t>团体业务收入</t>
  </si>
  <si>
    <t>-</t>
  </si>
  <si>
    <t>传统寿险</t>
  </si>
  <si>
    <t>企业年金</t>
  </si>
  <si>
    <t>银行、邮政代理业务</t>
  </si>
  <si>
    <t>合计</t>
  </si>
  <si>
    <t>新单趸交保费</t>
  </si>
  <si>
    <t>电销渠道</t>
  </si>
  <si>
    <t>代理渠道、经纪公司</t>
  </si>
  <si>
    <t>网销渠道</t>
  </si>
  <si>
    <t>赔款、给付合计</t>
  </si>
  <si>
    <t>金额</t>
  </si>
  <si>
    <t>/</t>
  </si>
  <si>
    <t>件数</t>
  </si>
  <si>
    <t>短期险赔款</t>
  </si>
  <si>
    <t>死伤医疗给付</t>
  </si>
  <si>
    <t>满期给付</t>
  </si>
  <si>
    <t>年金给付</t>
  </si>
  <si>
    <t>退保</t>
  </si>
  <si>
    <t>2018年1月全市保费收入79851.85万元，同比负增长20.13%，全市赔（给）付支出共计13282.31万元，同比负增长22.72%。</t>
  </si>
  <si>
    <r>
      <rPr>
        <b/>
        <sz val="16"/>
        <rFont val="Times New Roman"/>
        <charset val="0"/>
      </rPr>
      <t xml:space="preserve">       </t>
    </r>
    <r>
      <rPr>
        <b/>
        <sz val="16"/>
        <rFont val="宋体"/>
        <charset val="0"/>
      </rPr>
      <t>广元市保险行业协会</t>
    </r>
    <r>
      <rPr>
        <b/>
        <sz val="16"/>
        <rFont val="Times New Roman"/>
        <charset val="0"/>
      </rPr>
      <t xml:space="preserve"> 2018</t>
    </r>
    <r>
      <rPr>
        <b/>
        <sz val="16"/>
        <rFont val="宋体"/>
        <charset val="0"/>
      </rPr>
      <t>年</t>
    </r>
    <r>
      <rPr>
        <b/>
        <sz val="16"/>
        <rFont val="Times New Roman"/>
        <charset val="0"/>
      </rPr>
      <t>1</t>
    </r>
    <r>
      <rPr>
        <b/>
        <sz val="16"/>
        <rFont val="宋体"/>
        <charset val="0"/>
      </rPr>
      <t>月财险数据统表</t>
    </r>
  </si>
  <si>
    <r>
      <rPr>
        <sz val="10.5"/>
        <rFont val="宋体"/>
        <charset val="134"/>
      </rPr>
      <t>单位：万元</t>
    </r>
    <r>
      <rPr>
        <sz val="10.5"/>
        <rFont val="Times New Roman"/>
        <charset val="0"/>
      </rPr>
      <t xml:space="preserve"> / </t>
    </r>
    <r>
      <rPr>
        <sz val="10.5"/>
        <rFont val="宋体"/>
        <charset val="134"/>
      </rPr>
      <t>件</t>
    </r>
  </si>
  <si>
    <t>项目</t>
  </si>
  <si>
    <t>人保财险</t>
  </si>
  <si>
    <t>太平洋财险</t>
  </si>
  <si>
    <t>中华联合</t>
  </si>
  <si>
    <t>大地保险</t>
  </si>
  <si>
    <t>平安产险</t>
  </si>
  <si>
    <t>锦泰财险</t>
  </si>
  <si>
    <t>中航安盟</t>
  </si>
  <si>
    <t>国寿财险</t>
  </si>
  <si>
    <t>全部业务</t>
  </si>
  <si>
    <t>保额（百万元）</t>
  </si>
  <si>
    <t>保费收入</t>
  </si>
  <si>
    <t>企业财产保险</t>
  </si>
  <si>
    <t>承保数量(户)</t>
  </si>
  <si>
    <t>机动车辆保险</t>
  </si>
  <si>
    <t>小计</t>
  </si>
  <si>
    <t>承保数量(辆)</t>
  </si>
  <si>
    <t>其中电、网销业务（含交强险、商业险）</t>
  </si>
  <si>
    <t>车险（不含摩托车、拖拉机</t>
  </si>
  <si>
    <t>摩托车</t>
  </si>
  <si>
    <t>拖拉机</t>
  </si>
  <si>
    <t>家庭财产保险</t>
  </si>
  <si>
    <t>工程保险</t>
  </si>
  <si>
    <t>货物运输保险</t>
  </si>
  <si>
    <t>责任保险</t>
  </si>
  <si>
    <t>意外伤害保险</t>
  </si>
  <si>
    <t>健康保险</t>
  </si>
  <si>
    <t>农险保费</t>
  </si>
  <si>
    <t>其中：政策性农业保险</t>
  </si>
  <si>
    <t>其他财产保险</t>
  </si>
  <si>
    <r>
      <rPr>
        <b/>
        <sz val="10.5"/>
        <rFont val="Times New Roman"/>
        <charset val="0"/>
      </rPr>
      <t xml:space="preserve">     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广元市保险行业协会</t>
    </r>
    <r>
      <rPr>
        <b/>
        <sz val="14"/>
        <rFont val="Times New Roman"/>
        <charset val="0"/>
      </rPr>
      <t xml:space="preserve"> 2018</t>
    </r>
    <r>
      <rPr>
        <b/>
        <sz val="14"/>
        <rFont val="宋体"/>
        <charset val="0"/>
      </rPr>
      <t>年</t>
    </r>
    <r>
      <rPr>
        <b/>
        <sz val="14"/>
        <rFont val="Times New Roman"/>
        <charset val="0"/>
      </rPr>
      <t>1</t>
    </r>
    <r>
      <rPr>
        <b/>
        <sz val="14"/>
        <rFont val="宋体"/>
        <charset val="0"/>
      </rPr>
      <t>月财险数据统表</t>
    </r>
    <r>
      <rPr>
        <b/>
        <sz val="14"/>
        <rFont val="Times New Roman"/>
        <charset val="0"/>
      </rPr>
      <t>(</t>
    </r>
    <r>
      <rPr>
        <b/>
        <sz val="14"/>
        <rFont val="宋体"/>
        <charset val="0"/>
      </rPr>
      <t>二</t>
    </r>
    <r>
      <rPr>
        <b/>
        <sz val="14"/>
        <rFont val="Times New Roman"/>
        <charset val="0"/>
      </rPr>
      <t>)</t>
    </r>
  </si>
  <si>
    <r>
      <rPr>
        <sz val="10.5"/>
        <rFont val="宋体"/>
        <charset val="134"/>
      </rPr>
      <t xml:space="preserve">                                                    </t>
    </r>
    <r>
      <rPr>
        <sz val="10.5"/>
        <rFont val="宋体"/>
        <charset val="134"/>
      </rPr>
      <t>单位：万元</t>
    </r>
    <r>
      <rPr>
        <sz val="10.5"/>
        <rFont val="Times New Roman"/>
        <charset val="0"/>
      </rPr>
      <t xml:space="preserve"> / </t>
    </r>
    <r>
      <rPr>
        <sz val="10.5"/>
        <rFont val="宋体"/>
        <charset val="134"/>
      </rPr>
      <t>件</t>
    </r>
  </si>
  <si>
    <r>
      <rPr>
        <b/>
        <sz val="10.5"/>
        <color indexed="8"/>
        <rFont val="宋体"/>
        <charset val="134"/>
      </rPr>
      <t>项</t>
    </r>
    <r>
      <rPr>
        <b/>
        <sz val="10.5"/>
        <color indexed="8"/>
        <rFont val="Times New Roman"/>
        <charset val="0"/>
      </rPr>
      <t xml:space="preserve">  </t>
    </r>
    <r>
      <rPr>
        <b/>
        <sz val="10.5"/>
        <color indexed="8"/>
        <rFont val="宋体"/>
        <charset val="134"/>
      </rPr>
      <t>目</t>
    </r>
  </si>
  <si>
    <r>
      <rPr>
        <b/>
        <sz val="10.5"/>
        <color indexed="8"/>
        <rFont val="宋体"/>
        <charset val="134"/>
      </rPr>
      <t>总</t>
    </r>
    <r>
      <rPr>
        <b/>
        <sz val="10.5"/>
        <color indexed="8"/>
        <rFont val="Times New Roman"/>
        <charset val="0"/>
      </rPr>
      <t xml:space="preserve">   </t>
    </r>
    <r>
      <rPr>
        <b/>
        <sz val="10.5"/>
        <color indexed="8"/>
        <rFont val="宋体"/>
        <charset val="134"/>
      </rPr>
      <t>计</t>
    </r>
  </si>
  <si>
    <t>大地</t>
  </si>
  <si>
    <t>全部业务合计</t>
  </si>
  <si>
    <t>赔款金额</t>
  </si>
  <si>
    <t>赔款件数</t>
  </si>
  <si>
    <r>
      <rPr>
        <sz val="10"/>
        <color indexed="8"/>
        <rFont val="宋体"/>
        <charset val="134"/>
      </rPr>
      <t>赔付率</t>
    </r>
    <r>
      <rPr>
        <sz val="10"/>
        <color indexed="8"/>
        <rFont val="Times New Roman"/>
        <charset val="0"/>
      </rPr>
      <t>%</t>
    </r>
  </si>
  <si>
    <t>未决赔款金额</t>
  </si>
  <si>
    <t>未决赔款件数</t>
  </si>
  <si>
    <t>赔付率%</t>
  </si>
  <si>
    <t>车险(不含摩托车、拖拉机)</t>
  </si>
  <si>
    <t>农业保险</t>
  </si>
  <si>
    <t>政策性农业保险</t>
  </si>
  <si>
    <t>意外保险</t>
  </si>
  <si>
    <t>其它财产保险</t>
  </si>
  <si>
    <t>同比（%）</t>
  </si>
  <si>
    <t>2018年1-2月</t>
  </si>
  <si>
    <t>2017年1-2月</t>
  </si>
  <si>
    <t>2018年1-3月</t>
  </si>
  <si>
    <t>2017年1-3月</t>
  </si>
  <si>
    <t>2018年1-4月</t>
  </si>
  <si>
    <t>2017年1-4月</t>
  </si>
  <si>
    <t>2018年1-5月</t>
  </si>
  <si>
    <t>2017年1-5月</t>
  </si>
  <si>
    <t>2018年1-6月</t>
  </si>
  <si>
    <t>2017年1-6月</t>
  </si>
  <si>
    <t>2018年1-7月</t>
  </si>
  <si>
    <t>2017年1-7月</t>
  </si>
  <si>
    <t>2018年1-8月</t>
  </si>
  <si>
    <t>2017年1-8月</t>
  </si>
  <si>
    <t>2018年1-9月</t>
  </si>
  <si>
    <t>2017年1-9月</t>
  </si>
  <si>
    <t>2018年1-10月</t>
  </si>
  <si>
    <t>2017年1-10月</t>
  </si>
  <si>
    <t>2018年1-11月</t>
  </si>
  <si>
    <t>2017年1-11月</t>
  </si>
  <si>
    <t>2018年1-12月</t>
  </si>
  <si>
    <t>2017年1-12月</t>
  </si>
  <si>
    <t>财险</t>
  </si>
  <si>
    <t>寿险</t>
  </si>
  <si>
    <t>赔款支出</t>
  </si>
  <si>
    <t>寿险持证人力</t>
  </si>
  <si>
    <t>寿险个险保费收入</t>
  </si>
  <si>
    <t>团险保费收入</t>
  </si>
  <si>
    <t>银邮保费收入</t>
  </si>
  <si>
    <t>寿险满期给付</t>
  </si>
  <si>
    <t>退保金</t>
  </si>
  <si>
    <t>企财险</t>
  </si>
  <si>
    <t>机动车辆全部业务（全部）</t>
  </si>
  <si>
    <t>其中：电、网销业务（含交强险、商业险）</t>
  </si>
  <si>
    <t>承保数量</t>
  </si>
  <si>
    <t>车险（不含摩托车、拖拉机）</t>
  </si>
  <si>
    <t>数量</t>
  </si>
  <si>
    <t>家财险</t>
  </si>
  <si>
    <t>公司</t>
  </si>
  <si>
    <t>月末持证人力（人）</t>
  </si>
  <si>
    <t>当月新增人力（人）</t>
  </si>
  <si>
    <t>当月脱落人力（人）</t>
  </si>
  <si>
    <t>活动率%</t>
  </si>
  <si>
    <t>增员率%</t>
  </si>
  <si>
    <t>脱落率%</t>
  </si>
  <si>
    <t>月末人力情况</t>
  </si>
  <si>
    <t>签约银保网点数</t>
  </si>
  <si>
    <t>太平洋寿险</t>
  </si>
  <si>
    <t>人保寿险</t>
  </si>
  <si>
    <t>富德生命</t>
  </si>
  <si>
    <r>
      <rPr>
        <b/>
        <sz val="10"/>
        <color indexed="8"/>
        <rFont val="宋体"/>
        <charset val="134"/>
      </rPr>
      <t>项</t>
    </r>
    <r>
      <rPr>
        <b/>
        <sz val="10"/>
        <color indexed="8"/>
        <rFont val="Times New Roman"/>
        <charset val="0"/>
      </rPr>
      <t xml:space="preserve">       </t>
    </r>
    <r>
      <rPr>
        <b/>
        <sz val="10"/>
        <color indexed="8"/>
        <rFont val="宋体"/>
        <charset val="134"/>
      </rPr>
      <t>目</t>
    </r>
  </si>
  <si>
    <t>中新大东方</t>
  </si>
  <si>
    <t>新单期交保费</t>
  </si>
  <si>
    <t>自报数据</t>
  </si>
  <si>
    <t>省协会</t>
  </si>
  <si>
    <t>自报－省协会</t>
  </si>
  <si>
    <t>太保财险</t>
  </si>
  <si>
    <t>大地财险</t>
  </si>
  <si>
    <t>平安财险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</si>
</sst>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??.00_ ;_ @_ "/>
    <numFmt numFmtId="177" formatCode="_ * #,##0_ ;_ * \-#,##0_ ;_ * &quot;-&quot;??_ ;_ @_ "/>
    <numFmt numFmtId="178" formatCode="0_);[Red]\(0\)"/>
    <numFmt numFmtId="179" formatCode="0.00_ "/>
    <numFmt numFmtId="180" formatCode="0_ "/>
    <numFmt numFmtId="181" formatCode="0.00_ ;[Red]\-0.00\ "/>
    <numFmt numFmtId="182" formatCode="0.0_ "/>
  </numFmts>
  <fonts count="57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rgb="FF3521F5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0B17B5"/>
      <name val="宋体"/>
      <charset val="134"/>
    </font>
    <font>
      <sz val="10"/>
      <color rgb="FF0B17B5"/>
      <name val="宋体"/>
      <charset val="134"/>
    </font>
    <font>
      <sz val="12"/>
      <color indexed="12"/>
      <name val="宋体"/>
      <charset val="134"/>
    </font>
    <font>
      <sz val="10"/>
      <color indexed="12"/>
      <name val="宋体"/>
      <charset val="134"/>
    </font>
    <font>
      <b/>
      <sz val="10"/>
      <color indexed="12"/>
      <name val="宋体"/>
      <charset val="134"/>
    </font>
    <font>
      <sz val="10"/>
      <color rgb="FF3521F5"/>
      <name val="宋体"/>
      <charset val="134"/>
    </font>
    <font>
      <sz val="10"/>
      <color indexed="10"/>
      <name val="宋体"/>
      <charset val="134"/>
    </font>
    <font>
      <b/>
      <sz val="16"/>
      <name val="Times New Roman"/>
      <charset val="0"/>
    </font>
    <font>
      <sz val="10.5"/>
      <name val="宋体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b/>
      <sz val="10.5"/>
      <name val="Times New Roman"/>
      <charset val="0"/>
    </font>
    <font>
      <b/>
      <sz val="10.5"/>
      <color indexed="8"/>
      <name val="宋体"/>
      <charset val="134"/>
    </font>
    <font>
      <b/>
      <sz val="14"/>
      <name val="宋体"/>
      <charset val="134"/>
    </font>
    <font>
      <sz val="11"/>
      <name val="Times New Roman"/>
      <charset val="0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0"/>
      <color indexed="8"/>
      <name val="Times New Roman"/>
      <charset val="0"/>
    </font>
    <font>
      <b/>
      <sz val="16"/>
      <name val="宋体"/>
      <charset val="0"/>
    </font>
    <font>
      <sz val="10.5"/>
      <name val="Times New Roman"/>
      <charset val="0"/>
    </font>
    <font>
      <b/>
      <sz val="14"/>
      <name val="Times New Roman"/>
      <charset val="0"/>
    </font>
    <font>
      <b/>
      <sz val="14"/>
      <name val="宋体"/>
      <charset val="0"/>
    </font>
    <font>
      <b/>
      <sz val="10.5"/>
      <color indexed="8"/>
      <name val="Times New Roman"/>
      <charset val="0"/>
    </font>
    <font>
      <sz val="10"/>
      <color indexed="8"/>
      <name val="Times New Roman"/>
      <charset val="0"/>
    </font>
    <font>
      <b/>
      <sz val="14"/>
      <name val="Times New Roman"/>
      <charset val="134"/>
    </font>
    <font>
      <b/>
      <sz val="14"/>
      <color rgb="FF000000"/>
      <name val="Times New Roman"/>
      <charset val="134"/>
    </font>
    <font>
      <sz val="11"/>
      <name val="宋体"/>
      <charset val="134"/>
    </font>
    <font>
      <b/>
      <sz val="11"/>
      <color indexed="8"/>
      <name val="Times New Roman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13" borderId="18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30" fillId="21" borderId="22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8" fillId="18" borderId="20" applyNumberFormat="0" applyAlignment="0" applyProtection="0">
      <alignment vertical="center"/>
    </xf>
    <xf numFmtId="0" fontId="42" fillId="18" borderId="18" applyNumberFormat="0" applyAlignment="0" applyProtection="0">
      <alignment vertical="center"/>
    </xf>
    <xf numFmtId="0" fontId="44" fillId="29" borderId="23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0" borderId="0"/>
    <xf numFmtId="0" fontId="31" fillId="3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9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7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/>
    </xf>
    <xf numFmtId="0" fontId="6" fillId="0" borderId="1" xfId="0" applyFont="1" applyBorder="1" applyAlignment="1">
      <alignment vertical="center"/>
    </xf>
    <xf numFmtId="178" fontId="7" fillId="2" borderId="1" xfId="51" applyNumberFormat="1" applyFont="1" applyFill="1" applyBorder="1" applyAlignment="1">
      <alignment horizontal="center" vertical="center" wrapText="1"/>
    </xf>
    <xf numFmtId="179" fontId="7" fillId="2" borderId="1" xfId="51" applyNumberFormat="1" applyFont="1" applyFill="1" applyBorder="1" applyAlignment="1">
      <alignment horizontal="center" vertical="center" wrapText="1"/>
    </xf>
    <xf numFmtId="43" fontId="7" fillId="2" borderId="1" xfId="51" applyNumberFormat="1" applyFont="1" applyFill="1" applyBorder="1" applyAlignment="1">
      <alignment horizontal="center" vertical="center" wrapText="1"/>
    </xf>
    <xf numFmtId="43" fontId="8" fillId="2" borderId="2" xfId="51" applyNumberFormat="1" applyFont="1" applyFill="1" applyBorder="1" applyAlignment="1">
      <alignment horizontal="center" vertical="center" wrapText="1"/>
    </xf>
    <xf numFmtId="178" fontId="9" fillId="2" borderId="3" xfId="51" applyNumberFormat="1" applyFont="1" applyFill="1" applyBorder="1" applyAlignment="1">
      <alignment vertical="center"/>
    </xf>
    <xf numFmtId="177" fontId="9" fillId="2" borderId="3" xfId="51" applyNumberFormat="1" applyFont="1" applyFill="1" applyBorder="1" applyAlignment="1">
      <alignment vertical="center"/>
    </xf>
    <xf numFmtId="176" fontId="9" fillId="2" borderId="1" xfId="51" applyNumberFormat="1" applyFont="1" applyFill="1" applyBorder="1" applyAlignment="1">
      <alignment vertical="center" wrapText="1"/>
    </xf>
    <xf numFmtId="43" fontId="9" fillId="2" borderId="1" xfId="51" applyNumberFormat="1" applyFont="1" applyFill="1" applyBorder="1" applyAlignment="1">
      <alignment vertical="center" wrapText="1"/>
    </xf>
    <xf numFmtId="176" fontId="9" fillId="2" borderId="3" xfId="51" applyNumberFormat="1" applyFont="1" applyFill="1" applyBorder="1" applyAlignment="1">
      <alignment vertical="center" wrapText="1"/>
    </xf>
    <xf numFmtId="43" fontId="9" fillId="2" borderId="3" xfId="51" applyNumberFormat="1" applyFont="1" applyFill="1" applyBorder="1" applyAlignment="1">
      <alignment vertical="center" wrapText="1"/>
    </xf>
    <xf numFmtId="177" fontId="9" fillId="2" borderId="3" xfId="51" applyNumberFormat="1" applyFont="1" applyFill="1" applyBorder="1" applyAlignment="1">
      <alignment vertical="center" wrapText="1"/>
    </xf>
    <xf numFmtId="43" fontId="8" fillId="2" borderId="1" xfId="51" applyNumberFormat="1" applyFont="1" applyFill="1" applyBorder="1" applyAlignment="1">
      <alignment horizontal="center" vertical="center" wrapText="1"/>
    </xf>
    <xf numFmtId="178" fontId="9" fillId="2" borderId="1" xfId="51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57" fontId="12" fillId="0" borderId="1" xfId="0" applyNumberFormat="1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79" fontId="11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179" fontId="11" fillId="3" borderId="1" xfId="0" applyNumberFormat="1" applyFont="1" applyFill="1" applyBorder="1" applyAlignment="1">
      <alignment horizontal="center" vertical="center"/>
    </xf>
    <xf numFmtId="179" fontId="5" fillId="3" borderId="1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179" fontId="11" fillId="4" borderId="1" xfId="0" applyNumberFormat="1" applyFont="1" applyFill="1" applyBorder="1" applyAlignment="1">
      <alignment horizontal="center" vertical="center"/>
    </xf>
    <xf numFmtId="179" fontId="5" fillId="4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179" fontId="11" fillId="5" borderId="1" xfId="0" applyNumberFormat="1" applyFont="1" applyFill="1" applyBorder="1" applyAlignment="1">
      <alignment horizontal="center" vertical="center"/>
    </xf>
    <xf numFmtId="179" fontId="5" fillId="5" borderId="1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179" fontId="11" fillId="6" borderId="1" xfId="0" applyNumberFormat="1" applyFont="1" applyFill="1" applyBorder="1" applyAlignment="1">
      <alignment horizontal="center" vertical="center"/>
    </xf>
    <xf numFmtId="179" fontId="5" fillId="6" borderId="1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180" fontId="11" fillId="6" borderId="1" xfId="0" applyNumberFormat="1" applyFont="1" applyFill="1" applyBorder="1" applyAlignment="1">
      <alignment horizontal="center" vertical="center"/>
    </xf>
    <xf numFmtId="180" fontId="5" fillId="6" borderId="1" xfId="0" applyNumberFormat="1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11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/>
    </xf>
    <xf numFmtId="179" fontId="13" fillId="5" borderId="1" xfId="0" applyNumberFormat="1" applyFont="1" applyFill="1" applyBorder="1" applyAlignment="1">
      <alignment horizontal="center" vertical="center"/>
    </xf>
    <xf numFmtId="179" fontId="13" fillId="6" borderId="1" xfId="0" applyNumberFormat="1" applyFont="1" applyFill="1" applyBorder="1" applyAlignment="1">
      <alignment horizontal="center" vertical="center"/>
    </xf>
    <xf numFmtId="43" fontId="11" fillId="0" borderId="1" xfId="0" applyNumberFormat="1" applyFont="1" applyBorder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81" fontId="14" fillId="0" borderId="1" xfId="0" applyNumberFormat="1" applyFont="1" applyFill="1" applyBorder="1" applyAlignment="1">
      <alignment horizontal="center" vertical="center"/>
    </xf>
    <xf numFmtId="181" fontId="5" fillId="3" borderId="1" xfId="0" applyNumberFormat="1" applyFont="1" applyFill="1" applyBorder="1" applyAlignment="1">
      <alignment horizontal="center" vertical="center"/>
    </xf>
    <xf numFmtId="43" fontId="11" fillId="3" borderId="1" xfId="0" applyNumberFormat="1" applyFont="1" applyFill="1" applyBorder="1" applyAlignment="1">
      <alignment horizontal="center" vertical="center"/>
    </xf>
    <xf numFmtId="181" fontId="14" fillId="3" borderId="1" xfId="0" applyNumberFormat="1" applyFont="1" applyFill="1" applyBorder="1" applyAlignment="1">
      <alignment horizontal="center" vertical="center"/>
    </xf>
    <xf numFmtId="43" fontId="5" fillId="5" borderId="1" xfId="0" applyNumberFormat="1" applyFont="1" applyFill="1" applyBorder="1" applyAlignment="1">
      <alignment horizontal="center" vertical="center"/>
    </xf>
    <xf numFmtId="43" fontId="11" fillId="6" borderId="1" xfId="0" applyNumberFormat="1" applyFont="1" applyFill="1" applyBorder="1" applyAlignment="1">
      <alignment horizontal="center" vertical="center"/>
    </xf>
    <xf numFmtId="177" fontId="11" fillId="6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Border="1" applyAlignment="1">
      <alignment horizontal="center" vertical="center"/>
    </xf>
    <xf numFmtId="43" fontId="13" fillId="5" borderId="1" xfId="0" applyNumberFormat="1" applyFont="1" applyFill="1" applyBorder="1" applyAlignment="1">
      <alignment horizontal="center" vertical="center"/>
    </xf>
    <xf numFmtId="180" fontId="0" fillId="0" borderId="0" xfId="0" applyNumberFormat="1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12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/>
    </xf>
    <xf numFmtId="180" fontId="17" fillId="0" borderId="1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9" fontId="17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80" fontId="17" fillId="0" borderId="8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179" fontId="17" fillId="0" borderId="3" xfId="0" applyNumberFormat="1" applyFont="1" applyFill="1" applyBorder="1" applyAlignment="1">
      <alignment horizontal="center" vertical="center"/>
    </xf>
    <xf numFmtId="180" fontId="17" fillId="0" borderId="3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179" fontId="20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79" fontId="18" fillId="2" borderId="1" xfId="0" applyNumberFormat="1" applyFont="1" applyFill="1" applyBorder="1" applyAlignment="1">
      <alignment horizontal="center" vertical="center"/>
    </xf>
    <xf numFmtId="179" fontId="18" fillId="2" borderId="1" xfId="0" applyNumberFormat="1" applyFont="1" applyFill="1" applyBorder="1" applyAlignment="1">
      <alignment horizontal="center" vertical="center" wrapText="1"/>
    </xf>
    <xf numFmtId="179" fontId="18" fillId="2" borderId="6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179" fontId="18" fillId="2" borderId="6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179" fontId="18" fillId="2" borderId="8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43" fontId="25" fillId="2" borderId="1" xfId="51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180" fontId="18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80" fontId="18" fillId="2" borderId="1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left" vertical="center" wrapText="1"/>
    </xf>
    <xf numFmtId="179" fontId="4" fillId="2" borderId="4" xfId="0" applyNumberFormat="1" applyFont="1" applyFill="1" applyBorder="1" applyAlignment="1">
      <alignment horizontal="center" vertical="center"/>
    </xf>
    <xf numFmtId="179" fontId="18" fillId="2" borderId="4" xfId="0" applyNumberFormat="1" applyFont="1" applyFill="1" applyBorder="1" applyAlignment="1">
      <alignment horizontal="center" vertical="center" wrapText="1"/>
    </xf>
    <xf numFmtId="182" fontId="18" fillId="2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?鹎%U龡&amp;H?_x0008_e_x0005_9_x0006__x0007__x0001__x0001_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0,0&#13;&#10;NA&#13;&#10;" xfId="48"/>
    <cellStyle name="40% - 强调文字颜色 6" xfId="49" builtinId="51"/>
    <cellStyle name="60% - 强调文字颜色 6" xfId="50" builtinId="52"/>
    <cellStyle name="0,0_x000d_&#10;NA_x000d_&#10;" xfId="51"/>
    <cellStyle name="常规 2" xfId="52"/>
    <cellStyle name="常规_协会平安产险月报1" xfId="53"/>
  </cellStyles>
  <tableStyles count="0" defaultTableStyle="TableStyleMedium9"/>
  <colors>
    <mruColors>
      <color rgb="00FDE9D9"/>
      <color rgb="00CCFFCC"/>
      <color rgb="00DCE6F1"/>
      <color rgb="000B17B5"/>
      <color rgb="000000FF"/>
      <color rgb="00EBF1DE"/>
      <color rgb="00FFFFFF"/>
      <color rgb="00000000"/>
      <color rgb="003521F5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Q73"/>
  <sheetViews>
    <sheetView workbookViewId="0">
      <pane xSplit="3" ySplit="4" topLeftCell="D32" activePane="bottomRight" state="frozen"/>
      <selection/>
      <selection pane="topRight"/>
      <selection pane="bottomLeft"/>
      <selection pane="bottomRight" activeCell="I21" sqref="I21"/>
    </sheetView>
  </sheetViews>
  <sheetFormatPr defaultColWidth="9" defaultRowHeight="15.6"/>
  <cols>
    <col min="1" max="1" width="4.625" style="31" customWidth="1"/>
    <col min="2" max="2" width="9.25" style="31" customWidth="1"/>
    <col min="3" max="3" width="10.5" customWidth="1"/>
    <col min="4" max="9" width="10.25" style="33" customWidth="1"/>
    <col min="10" max="10" width="9" style="33" customWidth="1"/>
    <col min="11" max="11" width="9.25" style="33" customWidth="1"/>
    <col min="12" max="13" width="9.875" style="33" customWidth="1"/>
    <col min="14" max="14" width="9.75" style="33" customWidth="1"/>
    <col min="15" max="15" width="9.875" style="33" customWidth="1"/>
    <col min="16" max="16" width="8.25" style="33" customWidth="1"/>
    <col min="17" max="17" width="9.125" style="33" customWidth="1"/>
  </cols>
  <sheetData>
    <row r="1" ht="27.75" customHeight="1" spans="1:17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/>
      <c r="O1"/>
      <c r="P1"/>
      <c r="Q1"/>
    </row>
    <row r="2" ht="14.25" customHeight="1" spans="1:17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/>
      <c r="M2"/>
      <c r="N2"/>
      <c r="O2"/>
      <c r="P2"/>
      <c r="Q2"/>
    </row>
    <row r="3" s="2" customFormat="1" ht="19.9" customHeight="1" spans="1:17">
      <c r="A3" s="170" t="s">
        <v>2</v>
      </c>
      <c r="B3" s="170"/>
      <c r="C3" s="171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95" t="s">
        <v>15</v>
      </c>
      <c r="P3" s="5" t="s">
        <v>16</v>
      </c>
      <c r="Q3" s="11" t="s">
        <v>17</v>
      </c>
    </row>
    <row r="4" ht="19.9" customHeight="1" spans="1:17">
      <c r="A4" s="172" t="s">
        <v>18</v>
      </c>
      <c r="B4" s="172" t="s">
        <v>3</v>
      </c>
      <c r="C4" s="173">
        <f>SUM(D4:Q4)</f>
        <v>69174.963856</v>
      </c>
      <c r="D4" s="174">
        <v>15159.939691</v>
      </c>
      <c r="E4" s="174">
        <v>14989.941952</v>
      </c>
      <c r="F4" s="174">
        <v>1921.74</v>
      </c>
      <c r="G4" s="174">
        <v>2931.149399</v>
      </c>
      <c r="H4" s="174">
        <v>6891.726073</v>
      </c>
      <c r="I4" s="174">
        <v>8612.822555</v>
      </c>
      <c r="J4" s="174">
        <v>654.79</v>
      </c>
      <c r="K4" s="174">
        <v>1892.483546</v>
      </c>
      <c r="L4" s="174">
        <v>307.85915</v>
      </c>
      <c r="M4" s="174">
        <v>746.202465</v>
      </c>
      <c r="N4" s="174">
        <v>4961.779934</v>
      </c>
      <c r="O4" s="196">
        <v>7707.723481</v>
      </c>
      <c r="P4" s="174">
        <v>2349.09</v>
      </c>
      <c r="Q4" s="174">
        <v>47.71561</v>
      </c>
    </row>
    <row r="5" ht="19.9" customHeight="1" spans="1:17">
      <c r="A5" s="172"/>
      <c r="B5" s="172" t="s">
        <v>19</v>
      </c>
      <c r="C5" s="173">
        <v>-22.9128548279279</v>
      </c>
      <c r="D5" s="175">
        <v>-38.28</v>
      </c>
      <c r="E5" s="174">
        <v>12.91077757816</v>
      </c>
      <c r="F5" s="174">
        <v>25.1858173029946</v>
      </c>
      <c r="G5" s="174">
        <v>13.8031504747814</v>
      </c>
      <c r="H5" s="174">
        <v>-20.3318991874027</v>
      </c>
      <c r="I5" s="174">
        <v>9.49204222430967</v>
      </c>
      <c r="J5" s="174">
        <v>-71.95</v>
      </c>
      <c r="K5" s="174">
        <v>-67.9323368573416</v>
      </c>
      <c r="L5" s="174">
        <v>-94.6683931320747</v>
      </c>
      <c r="M5" s="174">
        <v>-52.8184039726843</v>
      </c>
      <c r="N5" s="174">
        <v>-13.7722541229987</v>
      </c>
      <c r="O5" s="196">
        <v>-5.32288560737917</v>
      </c>
      <c r="P5" s="174">
        <v>36.2</v>
      </c>
      <c r="Q5" s="174">
        <v>-17.2785473691846</v>
      </c>
    </row>
    <row r="6" ht="19.9" customHeight="1" spans="1:17">
      <c r="A6" s="172"/>
      <c r="B6" s="172" t="s">
        <v>20</v>
      </c>
      <c r="C6" s="173">
        <v>2.34</v>
      </c>
      <c r="D6" s="175">
        <v>21.9153561432401</v>
      </c>
      <c r="E6" s="174">
        <v>21.6696057596853</v>
      </c>
      <c r="F6" s="174">
        <v>2.77808601967678</v>
      </c>
      <c r="G6" s="174">
        <v>4.23729805642069</v>
      </c>
      <c r="H6" s="174">
        <v>9.96274618566676</v>
      </c>
      <c r="I6" s="174">
        <v>12.4507799858474</v>
      </c>
      <c r="J6" s="174">
        <v>0.946570787319907</v>
      </c>
      <c r="K6" s="174">
        <v>2.735792605457</v>
      </c>
      <c r="L6" s="174">
        <v>0.445044179048454</v>
      </c>
      <c r="M6" s="174">
        <v>1.07871753508011</v>
      </c>
      <c r="N6" s="174">
        <v>7.17279729170344</v>
      </c>
      <c r="O6" s="196">
        <v>11.1423599686225</v>
      </c>
      <c r="P6" s="174">
        <v>3.39586733271021</v>
      </c>
      <c r="Q6" s="47">
        <v>0.068978149521449</v>
      </c>
    </row>
    <row r="7" ht="19.9" customHeight="1" spans="1:17">
      <c r="A7" s="172"/>
      <c r="B7" s="176" t="s">
        <v>21</v>
      </c>
      <c r="C7" s="177">
        <f>SUM(D7:Q7)</f>
        <v>31762.697935</v>
      </c>
      <c r="D7" s="175">
        <v>2758.352013</v>
      </c>
      <c r="E7" s="175">
        <v>3034.519151</v>
      </c>
      <c r="F7" s="175">
        <v>683.91753</v>
      </c>
      <c r="G7" s="175">
        <v>667.639501</v>
      </c>
      <c r="H7" s="175">
        <v>2140.405825</v>
      </c>
      <c r="I7" s="175">
        <v>7729.037171</v>
      </c>
      <c r="J7" s="175">
        <v>478.32</v>
      </c>
      <c r="K7" s="175">
        <v>974.294946</v>
      </c>
      <c r="L7" s="175">
        <v>9.574227</v>
      </c>
      <c r="M7" s="175">
        <v>532.456499</v>
      </c>
      <c r="N7" s="175">
        <v>4735.789374</v>
      </c>
      <c r="O7" s="175">
        <v>6048.707856</v>
      </c>
      <c r="P7" s="175">
        <v>1927.13</v>
      </c>
      <c r="Q7" s="174">
        <v>42.553842</v>
      </c>
    </row>
    <row r="8" ht="19.9" customHeight="1" spans="1:17">
      <c r="A8" s="178"/>
      <c r="B8" s="172" t="s">
        <v>19</v>
      </c>
      <c r="C8" s="173">
        <v>-50.8643500139046</v>
      </c>
      <c r="D8" s="175">
        <v>-81.89</v>
      </c>
      <c r="E8" s="47">
        <v>-40.2496857507237</v>
      </c>
      <c r="F8" s="47">
        <v>20.7453464560935</v>
      </c>
      <c r="G8" s="47">
        <v>-15.3901777506257</v>
      </c>
      <c r="H8" s="47">
        <v>-60.1846253800599</v>
      </c>
      <c r="I8" s="47">
        <v>2.24226952209773</v>
      </c>
      <c r="J8" s="47">
        <v>-79.03</v>
      </c>
      <c r="K8" s="47">
        <v>-82.0333307085165</v>
      </c>
      <c r="L8" s="47">
        <v>-99.8303252397559</v>
      </c>
      <c r="M8" s="47">
        <v>-62.2055797093068</v>
      </c>
      <c r="N8" s="47">
        <v>-16.2773747997712</v>
      </c>
      <c r="O8" s="47">
        <v>-22.922865177961</v>
      </c>
      <c r="P8" s="188">
        <v>11.73</v>
      </c>
      <c r="Q8" s="47">
        <v>-26.2271691536124</v>
      </c>
    </row>
    <row r="9" ht="19.9" customHeight="1" spans="1:17">
      <c r="A9" s="172" t="s">
        <v>22</v>
      </c>
      <c r="B9" s="179" t="s">
        <v>23</v>
      </c>
      <c r="C9" s="173">
        <f>SUM(D9:Q9)</f>
        <v>43856.435552</v>
      </c>
      <c r="D9" s="175">
        <v>14913.398621</v>
      </c>
      <c r="E9" s="180">
        <v>14643.546284</v>
      </c>
      <c r="F9" s="179">
        <v>1739.49</v>
      </c>
      <c r="G9" s="180">
        <v>2602.859739</v>
      </c>
      <c r="H9" s="180">
        <v>6003.625025</v>
      </c>
      <c r="I9" s="180">
        <v>1172.123612</v>
      </c>
      <c r="J9" s="179">
        <v>0</v>
      </c>
      <c r="K9" s="180">
        <v>574.505416</v>
      </c>
      <c r="L9" s="180">
        <v>0</v>
      </c>
      <c r="M9" s="180">
        <v>428.144244</v>
      </c>
      <c r="N9" s="180">
        <v>177.579934</v>
      </c>
      <c r="O9" s="180">
        <v>1554.747324</v>
      </c>
      <c r="P9" s="180">
        <v>0</v>
      </c>
      <c r="Q9" s="180">
        <v>46.415353</v>
      </c>
    </row>
    <row r="10" ht="19.9" customHeight="1" spans="1:17">
      <c r="A10" s="172"/>
      <c r="B10" s="172" t="s">
        <v>19</v>
      </c>
      <c r="C10" s="173">
        <v>1.83969560922584</v>
      </c>
      <c r="D10" s="175">
        <v>-13.9475011878325</v>
      </c>
      <c r="E10" s="174">
        <v>14.3420857971416</v>
      </c>
      <c r="F10" s="174">
        <v>25.16657792105</v>
      </c>
      <c r="G10" s="174">
        <v>14.3681566272849</v>
      </c>
      <c r="H10" s="174">
        <v>10.5334102283719</v>
      </c>
      <c r="I10" s="174">
        <v>-25.8697591374722</v>
      </c>
      <c r="J10" s="172">
        <v>0</v>
      </c>
      <c r="K10" s="174">
        <v>10.6308971790209</v>
      </c>
      <c r="L10" s="174">
        <v>-9.07378187585777</v>
      </c>
      <c r="M10" s="174">
        <v>31.1040681522251</v>
      </c>
      <c r="N10" s="174">
        <v>18.092933414128</v>
      </c>
      <c r="O10" s="174">
        <v>30.0387402446438</v>
      </c>
      <c r="P10" s="188" t="e">
        <v>#DIV/0!</v>
      </c>
      <c r="Q10" s="174">
        <v>-19.3083687163837</v>
      </c>
    </row>
    <row r="11" ht="19.9" customHeight="1" spans="1:17">
      <c r="A11" s="172"/>
      <c r="B11" s="172" t="s">
        <v>20</v>
      </c>
      <c r="C11" s="173">
        <v>2.34</v>
      </c>
      <c r="D11" s="175">
        <v>34.0050403852757</v>
      </c>
      <c r="E11" s="174">
        <v>33.3897319736287</v>
      </c>
      <c r="F11" s="174">
        <v>3.96632781051599</v>
      </c>
      <c r="G11" s="174">
        <v>5.93495505560141</v>
      </c>
      <c r="H11" s="174">
        <v>13.6892680616544</v>
      </c>
      <c r="I11" s="174">
        <v>2.6726376579561</v>
      </c>
      <c r="J11" s="172">
        <v>0</v>
      </c>
      <c r="K11" s="174">
        <v>1.30996832909235</v>
      </c>
      <c r="L11" s="188">
        <v>0</v>
      </c>
      <c r="M11" s="174">
        <v>0.976240404882779</v>
      </c>
      <c r="N11" s="174">
        <v>0.404911917179055</v>
      </c>
      <c r="O11" s="174">
        <v>3.54508364492266</v>
      </c>
      <c r="P11" s="174">
        <v>0</v>
      </c>
      <c r="Q11" s="174">
        <v>0.105834759290836</v>
      </c>
    </row>
    <row r="12" ht="19.9" customHeight="1" spans="1:17">
      <c r="A12" s="172"/>
      <c r="B12" s="172" t="s">
        <v>24</v>
      </c>
      <c r="C12" s="173">
        <f>SUM(D12:Q12)</f>
        <v>17271.072278</v>
      </c>
      <c r="D12" s="175">
        <v>10221.626591</v>
      </c>
      <c r="E12" s="174">
        <v>4414.190932</v>
      </c>
      <c r="F12" s="174">
        <v>98.35</v>
      </c>
      <c r="G12" s="174">
        <v>168.97229</v>
      </c>
      <c r="H12" s="174">
        <v>755.55183</v>
      </c>
      <c r="I12" s="174">
        <v>119.778417</v>
      </c>
      <c r="J12" s="172">
        <v>0</v>
      </c>
      <c r="K12" s="174">
        <v>109.1273</v>
      </c>
      <c r="L12" s="188">
        <v>0</v>
      </c>
      <c r="M12" s="174">
        <v>31.94429</v>
      </c>
      <c r="N12" s="174">
        <v>21.817263</v>
      </c>
      <c r="O12" s="174">
        <v>1326.150537</v>
      </c>
      <c r="P12" s="174">
        <v>0</v>
      </c>
      <c r="Q12" s="174">
        <v>3.562828</v>
      </c>
    </row>
    <row r="13" ht="19.9" customHeight="1" spans="1:17">
      <c r="A13" s="172"/>
      <c r="B13" s="172" t="s">
        <v>25</v>
      </c>
      <c r="C13" s="173">
        <f t="shared" ref="C13:C22" si="0">SUM(D13:Q13)</f>
        <v>21145.930419</v>
      </c>
      <c r="D13" s="175">
        <v>3554.316656</v>
      </c>
      <c r="E13" s="174">
        <v>8526.410358</v>
      </c>
      <c r="F13" s="174">
        <v>1436.77</v>
      </c>
      <c r="G13" s="174">
        <v>1563.735431</v>
      </c>
      <c r="H13" s="174">
        <v>4300.800554</v>
      </c>
      <c r="I13" s="174">
        <v>944.5532</v>
      </c>
      <c r="J13" s="172">
        <v>0</v>
      </c>
      <c r="K13" s="174">
        <v>354.2617</v>
      </c>
      <c r="L13" s="188">
        <v>0</v>
      </c>
      <c r="M13" s="174">
        <v>306.343237</v>
      </c>
      <c r="N13" s="174">
        <v>130.584583</v>
      </c>
      <c r="O13" s="174">
        <v>0</v>
      </c>
      <c r="P13" s="174">
        <v>0</v>
      </c>
      <c r="Q13" s="174">
        <v>28.1547</v>
      </c>
    </row>
    <row r="14" ht="19.9" customHeight="1" spans="1:17">
      <c r="A14" s="172"/>
      <c r="B14" s="172" t="s">
        <v>26</v>
      </c>
      <c r="C14" s="173">
        <f t="shared" si="0"/>
        <v>0.02</v>
      </c>
      <c r="D14" s="175">
        <v>0</v>
      </c>
      <c r="E14" s="47">
        <v>0</v>
      </c>
      <c r="F14" s="6">
        <v>0.02</v>
      </c>
      <c r="G14" s="47">
        <v>0</v>
      </c>
      <c r="H14" s="47">
        <v>0</v>
      </c>
      <c r="I14" s="47">
        <v>0</v>
      </c>
      <c r="J14" s="172">
        <v>0</v>
      </c>
      <c r="K14" s="174">
        <v>0</v>
      </c>
      <c r="L14" s="188">
        <v>0</v>
      </c>
      <c r="M14" s="174">
        <v>0</v>
      </c>
      <c r="N14" s="188">
        <v>0</v>
      </c>
      <c r="O14" s="188">
        <v>0</v>
      </c>
      <c r="P14" s="188">
        <v>0</v>
      </c>
      <c r="Q14" s="188">
        <v>0</v>
      </c>
    </row>
    <row r="15" ht="19.9" customHeight="1" spans="1:17">
      <c r="A15" s="172"/>
      <c r="B15" s="172" t="s">
        <v>27</v>
      </c>
      <c r="C15" s="173">
        <f t="shared" si="0"/>
        <v>78.13773</v>
      </c>
      <c r="D15" s="175">
        <v>0</v>
      </c>
      <c r="E15" s="47">
        <v>0.344996</v>
      </c>
      <c r="F15" s="47">
        <v>29.78</v>
      </c>
      <c r="G15" s="47">
        <v>0.025185</v>
      </c>
      <c r="H15" s="47">
        <v>36.779001</v>
      </c>
      <c r="I15" s="47">
        <v>5.481887</v>
      </c>
      <c r="J15" s="172">
        <v>0</v>
      </c>
      <c r="K15" s="174">
        <v>0</v>
      </c>
      <c r="L15" s="188">
        <v>0</v>
      </c>
      <c r="M15" s="174">
        <v>4.047388</v>
      </c>
      <c r="N15" s="174">
        <v>1.679273</v>
      </c>
      <c r="O15" s="174">
        <v>0</v>
      </c>
      <c r="P15" s="188">
        <v>0</v>
      </c>
      <c r="Q15" s="174">
        <v>0</v>
      </c>
    </row>
    <row r="16" ht="19.9" customHeight="1" spans="1:17">
      <c r="A16" s="172"/>
      <c r="B16" s="181" t="s">
        <v>28</v>
      </c>
      <c r="C16" s="173">
        <f t="shared" si="0"/>
        <v>4231.789813</v>
      </c>
      <c r="D16" s="175">
        <v>537.986176</v>
      </c>
      <c r="E16" s="47">
        <v>1566.439193</v>
      </c>
      <c r="F16" s="174">
        <v>151.45</v>
      </c>
      <c r="G16" s="174">
        <v>810.40871</v>
      </c>
      <c r="H16" s="174">
        <v>756.686368</v>
      </c>
      <c r="I16" s="174">
        <v>0</v>
      </c>
      <c r="J16" s="174">
        <v>0</v>
      </c>
      <c r="K16" s="174">
        <v>100.5622</v>
      </c>
      <c r="L16" s="188">
        <v>0</v>
      </c>
      <c r="M16" s="174">
        <v>71.018409</v>
      </c>
      <c r="N16" s="174">
        <v>18.736337</v>
      </c>
      <c r="O16" s="174">
        <v>204.40029</v>
      </c>
      <c r="P16" s="188">
        <v>0</v>
      </c>
      <c r="Q16" s="174">
        <v>14.10213</v>
      </c>
    </row>
    <row r="17" ht="19.9" customHeight="1" spans="1:17">
      <c r="A17" s="172"/>
      <c r="B17" s="181" t="s">
        <v>29</v>
      </c>
      <c r="C17" s="173">
        <f t="shared" si="0"/>
        <v>606.078832</v>
      </c>
      <c r="D17" s="175">
        <v>220.583981</v>
      </c>
      <c r="E17" s="174">
        <v>53.095937</v>
      </c>
      <c r="F17" s="174">
        <v>0.05</v>
      </c>
      <c r="G17" s="174">
        <v>57.388545</v>
      </c>
      <c r="H17" s="174">
        <v>141.304652</v>
      </c>
      <c r="I17" s="174">
        <v>92.495742</v>
      </c>
      <c r="J17" s="174">
        <v>0</v>
      </c>
      <c r="K17" s="174">
        <v>10.543839</v>
      </c>
      <c r="L17" s="188">
        <v>0</v>
      </c>
      <c r="M17" s="174">
        <v>6.977442</v>
      </c>
      <c r="N17" s="174">
        <v>0.55776</v>
      </c>
      <c r="O17" s="174">
        <v>22.664484</v>
      </c>
      <c r="P17" s="188">
        <v>0</v>
      </c>
      <c r="Q17" s="174">
        <v>0.41645</v>
      </c>
    </row>
    <row r="18" ht="19.9" customHeight="1" spans="1:17">
      <c r="A18" s="172"/>
      <c r="B18" s="181" t="s">
        <v>30</v>
      </c>
      <c r="C18" s="173">
        <f t="shared" si="0"/>
        <v>58.329214</v>
      </c>
      <c r="D18" s="175">
        <v>10.850298</v>
      </c>
      <c r="E18" s="174">
        <v>20.9139689999999</v>
      </c>
      <c r="F18" s="174">
        <v>17.26</v>
      </c>
      <c r="G18" s="174">
        <v>0</v>
      </c>
      <c r="H18" s="174">
        <v>0</v>
      </c>
      <c r="I18" s="174">
        <v>0</v>
      </c>
      <c r="J18" s="174">
        <v>0</v>
      </c>
      <c r="K18" s="174">
        <v>0</v>
      </c>
      <c r="L18" s="188">
        <v>0</v>
      </c>
      <c r="M18" s="174">
        <v>4.989852</v>
      </c>
      <c r="N18" s="174">
        <v>4.13585</v>
      </c>
      <c r="O18" s="174">
        <v>0</v>
      </c>
      <c r="P18" s="188">
        <v>0</v>
      </c>
      <c r="Q18" s="174">
        <v>0.179245</v>
      </c>
    </row>
    <row r="19" ht="19.9" customHeight="1" spans="1:17">
      <c r="A19" s="172"/>
      <c r="B19" s="181" t="s">
        <v>31</v>
      </c>
      <c r="C19" s="173">
        <f t="shared" si="0"/>
        <v>465.077266</v>
      </c>
      <c r="D19" s="175">
        <v>368.034919</v>
      </c>
      <c r="E19" s="47">
        <v>62.150899</v>
      </c>
      <c r="F19" s="47">
        <v>5.81</v>
      </c>
      <c r="G19" s="47">
        <v>2.329578</v>
      </c>
      <c r="H19" s="47">
        <v>12.50262</v>
      </c>
      <c r="I19" s="47">
        <v>9.814366</v>
      </c>
      <c r="J19" s="174">
        <v>0</v>
      </c>
      <c r="K19" s="174">
        <v>0.010377</v>
      </c>
      <c r="L19" s="188">
        <v>0</v>
      </c>
      <c r="M19" s="174">
        <v>2.823626</v>
      </c>
      <c r="N19" s="174">
        <v>0.068868</v>
      </c>
      <c r="O19" s="174">
        <v>1.532013</v>
      </c>
      <c r="P19" s="188">
        <v>0</v>
      </c>
      <c r="Q19" s="174">
        <v>0</v>
      </c>
    </row>
    <row r="20" ht="19.9" customHeight="1" spans="1:17">
      <c r="A20" s="172"/>
      <c r="B20" s="182" t="s">
        <v>32</v>
      </c>
      <c r="C20" s="173">
        <f t="shared" si="0"/>
        <v>9428.581079</v>
      </c>
      <c r="D20" s="175">
        <v>2610.137811</v>
      </c>
      <c r="E20" s="174">
        <v>2858.793595</v>
      </c>
      <c r="F20" s="174">
        <v>618.616043</v>
      </c>
      <c r="G20" s="174">
        <v>543.221996</v>
      </c>
      <c r="H20" s="174">
        <v>1562.336039</v>
      </c>
      <c r="I20" s="174">
        <v>388.078391</v>
      </c>
      <c r="J20" s="172">
        <v>0</v>
      </c>
      <c r="K20" s="174">
        <v>84.616816</v>
      </c>
      <c r="L20" s="188">
        <v>0</v>
      </c>
      <c r="M20" s="174">
        <v>234.69193</v>
      </c>
      <c r="N20" s="174">
        <v>62.689374</v>
      </c>
      <c r="O20" s="174">
        <v>424.145499</v>
      </c>
      <c r="P20" s="188">
        <v>0</v>
      </c>
      <c r="Q20" s="174">
        <v>41.253585</v>
      </c>
    </row>
    <row r="21" ht="19.9" customHeight="1" spans="1:17">
      <c r="A21" s="172"/>
      <c r="B21" s="183" t="s">
        <v>33</v>
      </c>
      <c r="C21" s="173">
        <f t="shared" si="0"/>
        <v>4188.759934</v>
      </c>
      <c r="D21" s="184">
        <v>590.2008</v>
      </c>
      <c r="E21" s="174">
        <v>1055.315936</v>
      </c>
      <c r="F21" s="174">
        <v>119.0825</v>
      </c>
      <c r="G21" s="185">
        <v>226.207473</v>
      </c>
      <c r="H21" s="185">
        <v>1476.275803</v>
      </c>
      <c r="I21" s="174">
        <v>86.536923</v>
      </c>
      <c r="J21" s="172">
        <v>0</v>
      </c>
      <c r="K21" s="174">
        <v>64.692</v>
      </c>
      <c r="L21" s="188">
        <v>0</v>
      </c>
      <c r="M21" s="174">
        <v>105.0087</v>
      </c>
      <c r="N21" s="174">
        <v>13.589086</v>
      </c>
      <c r="O21" s="174">
        <v>413.929773</v>
      </c>
      <c r="P21" s="188">
        <v>0</v>
      </c>
      <c r="Q21" s="174">
        <v>37.92094</v>
      </c>
    </row>
    <row r="22" ht="19.9" customHeight="1" spans="1:17">
      <c r="A22" s="172"/>
      <c r="B22" s="182" t="s">
        <v>34</v>
      </c>
      <c r="C22" s="186">
        <f t="shared" si="0"/>
        <v>12646</v>
      </c>
      <c r="D22" s="6">
        <v>2967</v>
      </c>
      <c r="E22" s="6">
        <v>2483</v>
      </c>
      <c r="F22" s="6">
        <v>282</v>
      </c>
      <c r="G22" s="6">
        <v>784</v>
      </c>
      <c r="H22" s="6">
        <v>2532</v>
      </c>
      <c r="I22" s="6">
        <v>405</v>
      </c>
      <c r="J22" s="172">
        <v>0</v>
      </c>
      <c r="K22" s="172">
        <v>358</v>
      </c>
      <c r="L22" s="172">
        <v>0</v>
      </c>
      <c r="M22" s="172">
        <v>650</v>
      </c>
      <c r="N22" s="172">
        <v>322</v>
      </c>
      <c r="O22" s="172">
        <v>1737</v>
      </c>
      <c r="P22" s="188">
        <v>0</v>
      </c>
      <c r="Q22" s="188">
        <v>126</v>
      </c>
    </row>
    <row r="23" ht="19.9" customHeight="1" spans="1:17">
      <c r="A23" s="172"/>
      <c r="B23" s="182" t="s">
        <v>35</v>
      </c>
      <c r="C23" s="187" t="s">
        <v>36</v>
      </c>
      <c r="D23" s="174">
        <v>5982.70277047523</v>
      </c>
      <c r="E23" s="174">
        <v>11128.0404632153</v>
      </c>
      <c r="F23" s="174">
        <v>21827.9351672862</v>
      </c>
      <c r="G23" s="174">
        <v>6928.85198979592</v>
      </c>
      <c r="H23" s="174">
        <v>6150.92928740158</v>
      </c>
      <c r="I23" s="174">
        <v>5227.252681764</v>
      </c>
      <c r="J23" s="172">
        <v>0</v>
      </c>
      <c r="K23" s="174">
        <v>3306.12290502793</v>
      </c>
      <c r="L23" s="172">
        <v>0</v>
      </c>
      <c r="M23" s="174">
        <v>2518.0466</v>
      </c>
      <c r="N23" s="174">
        <v>2285.015584</v>
      </c>
      <c r="O23" s="174">
        <v>1165.47</v>
      </c>
      <c r="P23" s="188">
        <v>0</v>
      </c>
      <c r="Q23" s="174">
        <v>3308.77301587302</v>
      </c>
    </row>
    <row r="24" ht="19.9" customHeight="1" spans="1:17">
      <c r="A24" s="172"/>
      <c r="B24" s="182" t="s">
        <v>37</v>
      </c>
      <c r="C24" s="187" t="s">
        <v>36</v>
      </c>
      <c r="D24" s="174">
        <v>13685.9515188897</v>
      </c>
      <c r="E24" s="174">
        <v>3208.82661871345</v>
      </c>
      <c r="F24" s="174">
        <v>19126.1060586319</v>
      </c>
      <c r="G24" s="174">
        <v>5119.90571159284</v>
      </c>
      <c r="H24" s="174">
        <v>1831.36330910796</v>
      </c>
      <c r="I24" s="174">
        <v>7073.65322580645</v>
      </c>
      <c r="J24" s="172">
        <v>0</v>
      </c>
      <c r="K24" s="174">
        <v>8276.86713286713</v>
      </c>
      <c r="L24" s="172">
        <v>0</v>
      </c>
      <c r="M24" s="174">
        <v>5179.52623417721</v>
      </c>
      <c r="N24" s="174">
        <v>9395.62328947368</v>
      </c>
      <c r="O24" s="174">
        <v>7779.42</v>
      </c>
      <c r="P24" s="188">
        <v>0</v>
      </c>
      <c r="Q24" s="174">
        <v>4211.16565656566</v>
      </c>
    </row>
    <row r="25" ht="19.9" customHeight="1" spans="1:17">
      <c r="A25" s="172"/>
      <c r="B25" s="181" t="s">
        <v>38</v>
      </c>
      <c r="C25" s="187" t="s">
        <v>36</v>
      </c>
      <c r="D25" s="174">
        <v>18.9707090062962</v>
      </c>
      <c r="E25" s="174">
        <v>81.8606461658233</v>
      </c>
      <c r="F25" s="174">
        <v>60.2473498233215</v>
      </c>
      <c r="G25" s="174">
        <v>46.4285714285714</v>
      </c>
      <c r="H25" s="174">
        <v>41.3670485973923</v>
      </c>
      <c r="I25" s="174">
        <v>26.9368295589988</v>
      </c>
      <c r="J25" s="172">
        <v>0</v>
      </c>
      <c r="K25" s="174">
        <v>22.6256983240223</v>
      </c>
      <c r="L25" s="172">
        <v>0</v>
      </c>
      <c r="M25" s="174">
        <v>25.6923076923077</v>
      </c>
      <c r="N25" s="174">
        <v>15.36</v>
      </c>
      <c r="O25" s="174">
        <v>21.45</v>
      </c>
      <c r="P25" s="188">
        <v>0</v>
      </c>
      <c r="Q25" s="174">
        <v>28.5714285714286</v>
      </c>
    </row>
    <row r="26" ht="19.9" customHeight="1" spans="1:17">
      <c r="A26" s="172" t="s">
        <v>39</v>
      </c>
      <c r="B26" s="172" t="s">
        <v>23</v>
      </c>
      <c r="C26" s="173">
        <f>SUM(D26:Q26)</f>
        <v>139.047828</v>
      </c>
      <c r="D26" s="174">
        <v>77.610995</v>
      </c>
      <c r="E26" s="174">
        <v>23.224587</v>
      </c>
      <c r="F26" s="172">
        <v>0</v>
      </c>
      <c r="G26" s="174">
        <v>13.283263</v>
      </c>
      <c r="H26" s="188">
        <v>0</v>
      </c>
      <c r="I26" s="174">
        <v>6.43408</v>
      </c>
      <c r="J26" s="172">
        <v>0</v>
      </c>
      <c r="K26" s="174">
        <v>5.137971</v>
      </c>
      <c r="L26" s="174">
        <v>-0.332347</v>
      </c>
      <c r="M26" s="174">
        <v>2.479325</v>
      </c>
      <c r="N26" s="172">
        <v>0</v>
      </c>
      <c r="O26" s="174">
        <v>10.440897</v>
      </c>
      <c r="P26" s="172">
        <v>0</v>
      </c>
      <c r="Q26" s="174">
        <v>0.769057</v>
      </c>
    </row>
    <row r="27" ht="19.9" customHeight="1" spans="1:17">
      <c r="A27" s="172"/>
      <c r="B27" s="172" t="s">
        <v>19</v>
      </c>
      <c r="C27" s="173">
        <v>-31.9317190411358</v>
      </c>
      <c r="D27" s="174">
        <v>51.0694562361522</v>
      </c>
      <c r="E27" s="174">
        <v>-2.10096952324753</v>
      </c>
      <c r="F27" s="172">
        <v>0</v>
      </c>
      <c r="G27" s="174">
        <v>-79.2028497246432</v>
      </c>
      <c r="H27" s="188" t="s">
        <v>40</v>
      </c>
      <c r="I27" s="174">
        <v>86.3449162703677</v>
      </c>
      <c r="J27" s="172">
        <v>0</v>
      </c>
      <c r="K27" s="174">
        <v>-42.4729558106281</v>
      </c>
      <c r="L27" s="174">
        <v>195.635040651853</v>
      </c>
      <c r="M27" s="174">
        <v>374.14172282696</v>
      </c>
      <c r="N27" s="172">
        <v>0</v>
      </c>
      <c r="O27" s="174">
        <v>-79.4243555405539</v>
      </c>
      <c r="P27" s="174">
        <v>-1</v>
      </c>
      <c r="Q27" s="174">
        <v>379.533720756223</v>
      </c>
    </row>
    <row r="28" ht="19.9" customHeight="1" spans="1:17">
      <c r="A28" s="172"/>
      <c r="B28" s="172" t="s">
        <v>20</v>
      </c>
      <c r="C28" s="173">
        <v>0.27</v>
      </c>
      <c r="D28" s="174">
        <v>55.8160426641112</v>
      </c>
      <c r="E28" s="174">
        <v>16.7025888387124</v>
      </c>
      <c r="F28" s="172">
        <v>0</v>
      </c>
      <c r="G28" s="174">
        <v>9.55301725389051</v>
      </c>
      <c r="H28" s="188">
        <v>0</v>
      </c>
      <c r="I28" s="174">
        <v>4.62724236152757</v>
      </c>
      <c r="J28" s="172">
        <v>0</v>
      </c>
      <c r="K28" s="174">
        <v>3.69511057734753</v>
      </c>
      <c r="L28" s="174">
        <v>-0.239016318902874</v>
      </c>
      <c r="M28" s="174">
        <v>1.78307351913473</v>
      </c>
      <c r="N28" s="174">
        <v>0</v>
      </c>
      <c r="O28" s="174">
        <v>7.50885299697022</v>
      </c>
      <c r="P28" s="174">
        <v>0</v>
      </c>
      <c r="Q28" s="174">
        <v>0.553088107208694</v>
      </c>
    </row>
    <row r="29" ht="19.9" customHeight="1" spans="1:17">
      <c r="A29" s="172"/>
      <c r="B29" s="172" t="s">
        <v>41</v>
      </c>
      <c r="C29" s="173">
        <f t="shared" ref="C29:C37" si="1">SUM(D29:Q29)</f>
        <v>24.444575</v>
      </c>
      <c r="D29" s="174">
        <v>27.429392</v>
      </c>
      <c r="E29" s="174">
        <v>0.758018</v>
      </c>
      <c r="F29" s="172">
        <v>0</v>
      </c>
      <c r="G29" s="174">
        <v>-3.54735999999999</v>
      </c>
      <c r="H29" s="188">
        <v>0</v>
      </c>
      <c r="I29" s="172">
        <v>0</v>
      </c>
      <c r="J29" s="172">
        <v>0</v>
      </c>
      <c r="K29" s="174">
        <v>0.0034</v>
      </c>
      <c r="L29" s="174">
        <v>-0.198875</v>
      </c>
      <c r="M29" s="174">
        <v>0</v>
      </c>
      <c r="N29" s="172">
        <v>0</v>
      </c>
      <c r="O29" s="172">
        <v>0</v>
      </c>
      <c r="P29" s="172">
        <v>0</v>
      </c>
      <c r="Q29" s="172">
        <v>0</v>
      </c>
    </row>
    <row r="30" ht="19.9" customHeight="1" spans="1:17">
      <c r="A30" s="172"/>
      <c r="B30" s="172" t="s">
        <v>25</v>
      </c>
      <c r="C30" s="173">
        <f t="shared" si="1"/>
        <v>1.585435</v>
      </c>
      <c r="D30" s="174">
        <v>0.995435</v>
      </c>
      <c r="E30" s="174">
        <v>0.59</v>
      </c>
      <c r="F30" s="172">
        <v>0</v>
      </c>
      <c r="G30" s="174">
        <v>0</v>
      </c>
      <c r="H30" s="188">
        <v>0</v>
      </c>
      <c r="I30" s="172">
        <v>0</v>
      </c>
      <c r="J30" s="172">
        <v>0</v>
      </c>
      <c r="K30" s="172">
        <v>0</v>
      </c>
      <c r="L30" s="174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</row>
    <row r="31" ht="19.9" customHeight="1" spans="1:17">
      <c r="A31" s="172"/>
      <c r="B31" s="172" t="s">
        <v>28</v>
      </c>
      <c r="C31" s="173">
        <f t="shared" si="1"/>
        <v>2.444604</v>
      </c>
      <c r="D31" s="174">
        <v>2.292794</v>
      </c>
      <c r="E31" s="174">
        <v>0.1626</v>
      </c>
      <c r="F31" s="172">
        <v>0</v>
      </c>
      <c r="G31" s="172">
        <v>0</v>
      </c>
      <c r="H31" s="188">
        <v>0</v>
      </c>
      <c r="I31" s="172">
        <v>0</v>
      </c>
      <c r="J31" s="172">
        <v>0</v>
      </c>
      <c r="K31" s="172">
        <v>0</v>
      </c>
      <c r="L31" s="174">
        <v>-0.01079</v>
      </c>
      <c r="M31" s="172">
        <v>0</v>
      </c>
      <c r="N31" s="172">
        <v>0</v>
      </c>
      <c r="O31" s="172">
        <v>0</v>
      </c>
      <c r="P31" s="172">
        <v>0</v>
      </c>
      <c r="Q31" s="172">
        <v>0</v>
      </c>
    </row>
    <row r="32" ht="19.9" customHeight="1" spans="1:17">
      <c r="A32" s="172"/>
      <c r="B32" s="172" t="s">
        <v>29</v>
      </c>
      <c r="C32" s="173">
        <f t="shared" si="1"/>
        <v>63.818495</v>
      </c>
      <c r="D32" s="174">
        <v>40.843015</v>
      </c>
      <c r="E32" s="174">
        <v>4.062312</v>
      </c>
      <c r="F32" s="172">
        <v>0</v>
      </c>
      <c r="G32" s="174">
        <v>3.587163</v>
      </c>
      <c r="H32" s="188">
        <v>0</v>
      </c>
      <c r="I32" s="174">
        <v>3.718</v>
      </c>
      <c r="J32" s="172">
        <v>0</v>
      </c>
      <c r="K32" s="174">
        <v>0.890983</v>
      </c>
      <c r="L32" s="174">
        <v>-0.00708</v>
      </c>
      <c r="M32" s="174">
        <v>0.601602</v>
      </c>
      <c r="N32" s="174">
        <v>0</v>
      </c>
      <c r="O32" s="174">
        <v>10.1225</v>
      </c>
      <c r="P32" s="174">
        <v>0</v>
      </c>
      <c r="Q32" s="174">
        <v>0</v>
      </c>
    </row>
    <row r="33" ht="19.9" customHeight="1" spans="1:17">
      <c r="A33" s="172"/>
      <c r="B33" s="172" t="s">
        <v>30</v>
      </c>
      <c r="C33" s="173">
        <f t="shared" si="1"/>
        <v>0</v>
      </c>
      <c r="D33" s="172">
        <v>0</v>
      </c>
      <c r="E33" s="172">
        <v>0</v>
      </c>
      <c r="F33" s="172">
        <v>0</v>
      </c>
      <c r="G33" s="172">
        <v>0</v>
      </c>
      <c r="H33" s="188">
        <v>0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</row>
    <row r="34" ht="19.9" customHeight="1" spans="1:17">
      <c r="A34" s="172"/>
      <c r="B34" s="172" t="s">
        <v>31</v>
      </c>
      <c r="C34" s="173">
        <f t="shared" si="1"/>
        <v>46.754719</v>
      </c>
      <c r="D34" s="174">
        <v>6.050359</v>
      </c>
      <c r="E34" s="174">
        <v>17.651657</v>
      </c>
      <c r="F34" s="172">
        <v>0</v>
      </c>
      <c r="G34" s="174">
        <v>13.24346</v>
      </c>
      <c r="H34" s="188">
        <v>0</v>
      </c>
      <c r="I34" s="174">
        <v>2.71608</v>
      </c>
      <c r="J34" s="172">
        <v>0</v>
      </c>
      <c r="K34" s="174">
        <v>4.243588</v>
      </c>
      <c r="L34" s="174">
        <v>-0.115602</v>
      </c>
      <c r="M34" s="174">
        <v>1.877723</v>
      </c>
      <c r="N34" s="174">
        <v>0</v>
      </c>
      <c r="O34" s="174">
        <v>0.318397</v>
      </c>
      <c r="P34" s="174">
        <v>0</v>
      </c>
      <c r="Q34" s="174">
        <v>0.769057</v>
      </c>
    </row>
    <row r="35" ht="19.9" customHeight="1" spans="1:17">
      <c r="A35" s="172"/>
      <c r="B35" s="172" t="s">
        <v>42</v>
      </c>
      <c r="C35" s="173">
        <f t="shared" si="1"/>
        <v>0</v>
      </c>
      <c r="D35" s="172">
        <v>0</v>
      </c>
      <c r="E35" s="174">
        <v>0</v>
      </c>
      <c r="F35" s="172">
        <v>0</v>
      </c>
      <c r="G35" s="172">
        <v>0</v>
      </c>
      <c r="H35" s="188">
        <v>0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</row>
    <row r="36" ht="19.9" customHeight="1" spans="1:17">
      <c r="A36" s="172"/>
      <c r="B36" s="181" t="s">
        <v>32</v>
      </c>
      <c r="C36" s="173">
        <f t="shared" si="1"/>
        <v>109.576479</v>
      </c>
      <c r="D36" s="174">
        <v>47.606774</v>
      </c>
      <c r="E36" s="174">
        <v>21.721687</v>
      </c>
      <c r="F36" s="172">
        <v>0</v>
      </c>
      <c r="G36" s="174">
        <v>17.161884</v>
      </c>
      <c r="H36" s="188">
        <v>0</v>
      </c>
      <c r="I36" s="174">
        <v>4.11608</v>
      </c>
      <c r="J36" s="172">
        <v>0</v>
      </c>
      <c r="K36" s="174">
        <v>5.137971</v>
      </c>
      <c r="L36" s="174">
        <v>0.142804</v>
      </c>
      <c r="M36" s="174">
        <v>2.479325</v>
      </c>
      <c r="N36" s="172">
        <v>0</v>
      </c>
      <c r="O36" s="174">
        <v>10.440897</v>
      </c>
      <c r="P36" s="174">
        <v>0</v>
      </c>
      <c r="Q36" s="174">
        <v>0.769057</v>
      </c>
    </row>
    <row r="37" ht="19.9" customHeight="1" spans="1:17">
      <c r="A37" s="172" t="s">
        <v>43</v>
      </c>
      <c r="B37" s="172" t="s">
        <v>44</v>
      </c>
      <c r="C37" s="173">
        <f t="shared" si="1"/>
        <v>24825.040601</v>
      </c>
      <c r="D37" s="174">
        <v>168.930075</v>
      </c>
      <c r="E37" s="174">
        <v>155.583181</v>
      </c>
      <c r="F37" s="174">
        <v>2.04</v>
      </c>
      <c r="G37" s="174">
        <v>315.006397</v>
      </c>
      <c r="H37" s="174">
        <v>883.347102</v>
      </c>
      <c r="I37" s="174">
        <v>7434.264863</v>
      </c>
      <c r="J37" s="174">
        <v>654.79</v>
      </c>
      <c r="K37" s="174">
        <v>1312.840159</v>
      </c>
      <c r="L37" s="174">
        <v>306.46963</v>
      </c>
      <c r="M37" s="174">
        <v>315.412734</v>
      </c>
      <c r="N37" s="174">
        <v>4784.2</v>
      </c>
      <c r="O37" s="174">
        <v>6142.53526</v>
      </c>
      <c r="P37" s="174">
        <v>2349.09</v>
      </c>
      <c r="Q37" s="174">
        <v>0.5312</v>
      </c>
    </row>
    <row r="38" ht="19.9" customHeight="1" spans="1:17">
      <c r="A38" s="172"/>
      <c r="B38" s="172" t="s">
        <v>19</v>
      </c>
      <c r="C38" s="173">
        <v>-46.1946710166971</v>
      </c>
      <c r="D38" s="174">
        <v>-97.647716714069</v>
      </c>
      <c r="E38" s="174">
        <v>-38.439486500694</v>
      </c>
      <c r="F38" s="174">
        <v>-88.8949373979314</v>
      </c>
      <c r="G38" s="174">
        <v>33.5338520304554</v>
      </c>
      <c r="H38" s="174">
        <v>-72.5070345029841</v>
      </c>
      <c r="I38" s="174">
        <v>18.3509479365036</v>
      </c>
      <c r="J38" s="174">
        <v>-71.95</v>
      </c>
      <c r="K38" s="174">
        <v>-75.567347459328</v>
      </c>
      <c r="L38" s="174">
        <v>-94.6920338996433</v>
      </c>
      <c r="M38" s="174">
        <v>-74.8542671478763</v>
      </c>
      <c r="N38" s="174">
        <v>-14.6273131212191</v>
      </c>
      <c r="O38" s="185">
        <v>-10.9095220429535</v>
      </c>
      <c r="P38" s="174">
        <v>36.45</v>
      </c>
      <c r="Q38" s="188">
        <v>0</v>
      </c>
    </row>
    <row r="39" ht="19.9" customHeight="1" spans="1:17">
      <c r="A39" s="172"/>
      <c r="B39" s="172" t="s">
        <v>20</v>
      </c>
      <c r="C39" s="173">
        <v>2.57</v>
      </c>
      <c r="D39" s="174">
        <v>0.680482572879237</v>
      </c>
      <c r="E39" s="174">
        <v>0.626718737345118</v>
      </c>
      <c r="F39" s="174">
        <v>0.00821750921896911</v>
      </c>
      <c r="G39" s="174">
        <v>1.26890586832438</v>
      </c>
      <c r="H39" s="174">
        <v>3.55829066384051</v>
      </c>
      <c r="I39" s="174">
        <v>29.9466372784121</v>
      </c>
      <c r="J39" s="174">
        <v>2.6376190497494</v>
      </c>
      <c r="K39" s="174">
        <v>5.28837064196832</v>
      </c>
      <c r="L39" s="174">
        <v>1.23451814208777</v>
      </c>
      <c r="M39" s="174">
        <v>1.27054267128689</v>
      </c>
      <c r="N39" s="174">
        <v>19.2716703948</v>
      </c>
      <c r="O39" s="174">
        <v>24.743303983771</v>
      </c>
      <c r="P39" s="174">
        <v>9.46258271136674</v>
      </c>
      <c r="Q39" s="174">
        <v>0.00213977494956686</v>
      </c>
    </row>
    <row r="40" ht="19.9" customHeight="1" spans="1:17">
      <c r="A40" s="172"/>
      <c r="B40" s="172" t="s">
        <v>21</v>
      </c>
      <c r="C40" s="173">
        <f t="shared" ref="C40:C42" si="2">SUM(D40:Q40)</f>
        <v>22005.383945</v>
      </c>
      <c r="D40" s="174">
        <v>100.607428</v>
      </c>
      <c r="E40" s="174">
        <v>0.374605</v>
      </c>
      <c r="F40" s="174">
        <v>1.940136</v>
      </c>
      <c r="G40" s="174">
        <v>107.255621</v>
      </c>
      <c r="H40" s="174">
        <v>576.268822</v>
      </c>
      <c r="I40" s="174">
        <v>7336.8427</v>
      </c>
      <c r="J40" s="174">
        <v>478.32</v>
      </c>
      <c r="K40" s="174">
        <v>884.540159</v>
      </c>
      <c r="L40" s="174">
        <v>9.10878</v>
      </c>
      <c r="M40" s="174">
        <v>295.243034</v>
      </c>
      <c r="N40" s="174">
        <v>4673.1</v>
      </c>
      <c r="O40" s="174">
        <v>5614.12146</v>
      </c>
      <c r="P40" s="174">
        <v>1927.13</v>
      </c>
      <c r="Q40" s="174">
        <v>0.5312</v>
      </c>
    </row>
    <row r="41" ht="19.9" customHeight="1" spans="1:17">
      <c r="A41" s="172"/>
      <c r="B41" s="172" t="s">
        <v>45</v>
      </c>
      <c r="C41" s="173">
        <f t="shared" si="2"/>
        <v>18621.824998</v>
      </c>
      <c r="D41" s="174">
        <v>0.052528</v>
      </c>
      <c r="E41" s="174">
        <v>0</v>
      </c>
      <c r="F41" s="174">
        <v>0.597065</v>
      </c>
      <c r="G41" s="174">
        <v>3.87862099999999</v>
      </c>
      <c r="H41" s="174">
        <v>388.40195</v>
      </c>
      <c r="I41" s="174">
        <v>7142.3</v>
      </c>
      <c r="J41" s="174">
        <v>298.53</v>
      </c>
      <c r="K41" s="174">
        <v>728.3</v>
      </c>
      <c r="L41" s="174">
        <v>0</v>
      </c>
      <c r="M41" s="174">
        <v>279.904834</v>
      </c>
      <c r="N41" s="174">
        <v>4572.7</v>
      </c>
      <c r="O41" s="174">
        <v>5106.2</v>
      </c>
      <c r="P41" s="174">
        <v>100.96</v>
      </c>
      <c r="Q41" s="188">
        <v>0</v>
      </c>
    </row>
    <row r="42" ht="19.9" customHeight="1" spans="1:17">
      <c r="A42" s="176" t="s">
        <v>46</v>
      </c>
      <c r="B42" s="172" t="s">
        <v>23</v>
      </c>
      <c r="C42" s="173">
        <f t="shared" si="2"/>
        <v>119.213403</v>
      </c>
      <c r="D42" s="188">
        <v>0</v>
      </c>
      <c r="E42" s="174">
        <v>0.461136</v>
      </c>
      <c r="F42" s="174">
        <v>114.15</v>
      </c>
      <c r="G42" s="188">
        <v>0</v>
      </c>
      <c r="H42" s="174">
        <v>3.088795</v>
      </c>
      <c r="I42" s="188">
        <v>0</v>
      </c>
      <c r="J42" s="188">
        <v>0</v>
      </c>
      <c r="K42" s="188">
        <v>0</v>
      </c>
      <c r="L42" s="174">
        <v>1.38952</v>
      </c>
      <c r="M42" s="174">
        <v>0.123952</v>
      </c>
      <c r="N42" s="188">
        <v>0</v>
      </c>
      <c r="O42" s="188">
        <v>0</v>
      </c>
      <c r="P42" s="188">
        <v>0</v>
      </c>
      <c r="Q42" s="188">
        <v>0</v>
      </c>
    </row>
    <row r="43" ht="19.9" customHeight="1" spans="1:17">
      <c r="A43" s="189"/>
      <c r="B43" s="172" t="s">
        <v>19</v>
      </c>
      <c r="C43" s="174">
        <v>-8.22678752886837</v>
      </c>
      <c r="D43" s="188">
        <v>0</v>
      </c>
      <c r="E43" s="174">
        <v>0</v>
      </c>
      <c r="F43" s="174">
        <v>-10.1181102362205</v>
      </c>
      <c r="G43" s="188">
        <v>0</v>
      </c>
      <c r="H43" s="174">
        <v>76.8964946512319</v>
      </c>
      <c r="I43" s="188">
        <v>0</v>
      </c>
      <c r="J43" s="188">
        <v>0</v>
      </c>
      <c r="K43" s="188">
        <v>0</v>
      </c>
      <c r="L43" s="174">
        <v>142.494472182908</v>
      </c>
      <c r="M43" s="174">
        <v>0</v>
      </c>
      <c r="N43" s="188">
        <v>0</v>
      </c>
      <c r="O43" s="188">
        <v>0</v>
      </c>
      <c r="P43" s="188">
        <v>0</v>
      </c>
      <c r="Q43" s="188">
        <v>0</v>
      </c>
    </row>
    <row r="44" ht="19.9" customHeight="1" spans="1:17">
      <c r="A44" s="179"/>
      <c r="B44" s="172" t="s">
        <v>20</v>
      </c>
      <c r="C44" s="173">
        <v>0.64</v>
      </c>
      <c r="D44" s="188">
        <v>0</v>
      </c>
      <c r="E44" s="174">
        <v>0.386815566367147</v>
      </c>
      <c r="F44" s="174">
        <v>95.7526562680205</v>
      </c>
      <c r="G44" s="188">
        <v>0</v>
      </c>
      <c r="H44" s="174">
        <v>2.5909796400997</v>
      </c>
      <c r="I44" s="188">
        <v>0</v>
      </c>
      <c r="J44" s="188">
        <v>0</v>
      </c>
      <c r="K44" s="188">
        <v>0</v>
      </c>
      <c r="L44" s="174">
        <v>1.16557363940026</v>
      </c>
      <c r="M44" s="174">
        <v>0.103974886112428</v>
      </c>
      <c r="N44" s="188">
        <v>0</v>
      </c>
      <c r="O44" s="188">
        <v>0</v>
      </c>
      <c r="P44" s="188">
        <v>0</v>
      </c>
      <c r="Q44" s="188">
        <v>0</v>
      </c>
    </row>
    <row r="45" ht="19.9" customHeight="1" spans="1:17">
      <c r="A45" s="181" t="s">
        <v>47</v>
      </c>
      <c r="B45" s="172" t="s">
        <v>23</v>
      </c>
      <c r="C45" s="173">
        <f>SUM(D45:Q45)</f>
        <v>167.459111000001</v>
      </c>
      <c r="D45" s="188">
        <v>1.13686837721616e-12</v>
      </c>
      <c r="E45" s="174">
        <v>167.126764</v>
      </c>
      <c r="F45" s="188">
        <v>0</v>
      </c>
      <c r="G45" s="188">
        <v>0</v>
      </c>
      <c r="H45" s="174">
        <v>0</v>
      </c>
      <c r="I45" s="188">
        <v>0</v>
      </c>
      <c r="J45" s="188">
        <v>0</v>
      </c>
      <c r="K45" s="174">
        <v>0</v>
      </c>
      <c r="L45" s="174">
        <v>0.332347</v>
      </c>
      <c r="M45" s="188">
        <v>0</v>
      </c>
      <c r="N45" s="188">
        <v>0</v>
      </c>
      <c r="O45" s="188">
        <v>0</v>
      </c>
      <c r="P45" s="188">
        <v>0</v>
      </c>
      <c r="Q45" s="188">
        <v>0</v>
      </c>
    </row>
    <row r="46" ht="19.9" customHeight="1" spans="1:17">
      <c r="A46" s="181"/>
      <c r="B46" s="172" t="s">
        <v>19</v>
      </c>
      <c r="C46" s="173">
        <v>-14.0177084616959</v>
      </c>
      <c r="D46" s="188">
        <v>0</v>
      </c>
      <c r="E46" s="174">
        <v>-31.2696612652694</v>
      </c>
      <c r="F46" s="188">
        <v>0</v>
      </c>
      <c r="G46" s="188">
        <v>0</v>
      </c>
      <c r="H46" s="174">
        <v>0</v>
      </c>
      <c r="I46" s="188">
        <v>0</v>
      </c>
      <c r="J46" s="188">
        <v>0</v>
      </c>
      <c r="K46" s="188">
        <v>0</v>
      </c>
      <c r="L46" s="174">
        <v>195.635040651853</v>
      </c>
      <c r="M46" s="188">
        <v>0</v>
      </c>
      <c r="N46" s="188">
        <v>0</v>
      </c>
      <c r="O46" s="188">
        <v>0</v>
      </c>
      <c r="P46" s="174">
        <v>-100</v>
      </c>
      <c r="Q46" s="188">
        <v>0</v>
      </c>
    </row>
    <row r="47" ht="19.9" customHeight="1" spans="1:17">
      <c r="A47" s="181"/>
      <c r="B47" s="172" t="s">
        <v>20</v>
      </c>
      <c r="C47" s="173">
        <v>0.66</v>
      </c>
      <c r="D47" s="188">
        <v>6.78893116311929e-13</v>
      </c>
      <c r="E47" s="174">
        <v>99.8015354327295</v>
      </c>
      <c r="F47" s="188">
        <v>0</v>
      </c>
      <c r="G47" s="188">
        <v>0</v>
      </c>
      <c r="H47" s="174">
        <v>0</v>
      </c>
      <c r="I47" s="188">
        <v>0</v>
      </c>
      <c r="J47" s="188">
        <v>0</v>
      </c>
      <c r="K47" s="188">
        <v>0</v>
      </c>
      <c r="L47" s="188">
        <v>0.198464567269796</v>
      </c>
      <c r="M47" s="188">
        <v>0</v>
      </c>
      <c r="N47" s="188">
        <v>0</v>
      </c>
      <c r="O47" s="188">
        <v>0</v>
      </c>
      <c r="P47" s="188">
        <v>0</v>
      </c>
      <c r="Q47" s="188">
        <v>0</v>
      </c>
    </row>
    <row r="48" ht="19.9" customHeight="1" spans="1:17">
      <c r="A48" s="176" t="s">
        <v>48</v>
      </c>
      <c r="B48" s="172" t="s">
        <v>23</v>
      </c>
      <c r="C48" s="173">
        <f>SUM(D48:Q48)</f>
        <v>67.767361</v>
      </c>
      <c r="D48" s="188">
        <v>0</v>
      </c>
      <c r="E48" s="188">
        <v>0</v>
      </c>
      <c r="F48" s="188">
        <v>66.06</v>
      </c>
      <c r="G48" s="188">
        <v>0</v>
      </c>
      <c r="H48" s="174">
        <v>1.665151</v>
      </c>
      <c r="I48" s="188">
        <v>0</v>
      </c>
      <c r="J48" s="188">
        <v>0</v>
      </c>
      <c r="K48" s="188">
        <v>0</v>
      </c>
      <c r="L48" s="188">
        <v>0</v>
      </c>
      <c r="M48" s="174">
        <v>0.04221</v>
      </c>
      <c r="N48" s="188">
        <v>0</v>
      </c>
      <c r="O48" s="188">
        <v>0</v>
      </c>
      <c r="P48" s="188">
        <v>0</v>
      </c>
      <c r="Q48" s="188">
        <v>0</v>
      </c>
    </row>
    <row r="49" ht="19.9" customHeight="1" spans="1:17">
      <c r="A49" s="189"/>
      <c r="B49" s="172" t="s">
        <v>19</v>
      </c>
      <c r="C49" s="190">
        <v>1475.98513953488</v>
      </c>
      <c r="D49" s="188">
        <v>0</v>
      </c>
      <c r="E49" s="188">
        <v>0</v>
      </c>
      <c r="F49" s="188" t="s">
        <v>40</v>
      </c>
      <c r="G49" s="188">
        <v>0</v>
      </c>
      <c r="H49" s="174">
        <v>-61.3170658275051</v>
      </c>
      <c r="I49" s="188">
        <v>0</v>
      </c>
      <c r="J49" s="188">
        <v>0</v>
      </c>
      <c r="K49" s="188">
        <v>0</v>
      </c>
      <c r="L49" s="188">
        <v>0</v>
      </c>
      <c r="M49" s="174">
        <v>0</v>
      </c>
      <c r="N49" s="188">
        <v>0</v>
      </c>
      <c r="O49" s="188">
        <v>0</v>
      </c>
      <c r="P49" s="188">
        <v>0</v>
      </c>
      <c r="Q49" s="188">
        <v>0</v>
      </c>
    </row>
    <row r="50" ht="19.9" customHeight="1" spans="1:17">
      <c r="A50" s="179"/>
      <c r="B50" s="172" t="s">
        <v>20</v>
      </c>
      <c r="C50" s="173">
        <v>0.28</v>
      </c>
      <c r="D50" s="188">
        <v>0</v>
      </c>
      <c r="E50" s="188">
        <v>0</v>
      </c>
      <c r="F50" s="188">
        <v>97.4805555730583</v>
      </c>
      <c r="G50" s="188">
        <v>0</v>
      </c>
      <c r="H50" s="174">
        <v>2.45715780492028</v>
      </c>
      <c r="I50" s="188">
        <v>0</v>
      </c>
      <c r="J50" s="188">
        <v>0</v>
      </c>
      <c r="K50" s="188">
        <v>0</v>
      </c>
      <c r="L50" s="188">
        <v>0</v>
      </c>
      <c r="M50" s="174">
        <v>0.0622866220214773</v>
      </c>
      <c r="N50" s="188">
        <v>0</v>
      </c>
      <c r="O50" s="188">
        <v>0</v>
      </c>
      <c r="P50" s="188">
        <v>0</v>
      </c>
      <c r="Q50" s="188">
        <v>0</v>
      </c>
    </row>
    <row r="51" ht="19.9" customHeight="1" spans="1:17">
      <c r="A51" s="191" t="s">
        <v>49</v>
      </c>
      <c r="B51" s="172" t="s">
        <v>50</v>
      </c>
      <c r="C51" s="173">
        <f>SUM(D51:Q51)</f>
        <v>8706.0642</v>
      </c>
      <c r="D51" s="174">
        <v>3470.574389</v>
      </c>
      <c r="E51" s="174">
        <v>996.606288</v>
      </c>
      <c r="F51" s="174">
        <v>844.39</v>
      </c>
      <c r="G51" s="174">
        <v>608.544553</v>
      </c>
      <c r="H51" s="174">
        <v>1067.511214</v>
      </c>
      <c r="I51" s="174">
        <v>903.077145</v>
      </c>
      <c r="J51" s="172">
        <v>24.18</v>
      </c>
      <c r="K51" s="174">
        <v>279.600254</v>
      </c>
      <c r="L51" s="174">
        <v>181.462288</v>
      </c>
      <c r="M51" s="174">
        <v>12.971246</v>
      </c>
      <c r="N51" s="174">
        <v>7.492468</v>
      </c>
      <c r="O51" s="174">
        <v>275.744355</v>
      </c>
      <c r="P51" s="174">
        <v>33.91</v>
      </c>
      <c r="Q51" s="174">
        <v>0</v>
      </c>
    </row>
    <row r="52" ht="19.9" customHeight="1" spans="1:17">
      <c r="A52" s="192"/>
      <c r="B52" s="172" t="s">
        <v>19</v>
      </c>
      <c r="C52" s="173">
        <v>-30.7547912857333</v>
      </c>
      <c r="D52" s="174">
        <v>-35.62</v>
      </c>
      <c r="E52" s="174">
        <v>34.7923056206218</v>
      </c>
      <c r="F52" s="174">
        <v>16.3328006172159</v>
      </c>
      <c r="G52" s="174">
        <v>-34.8177612917264</v>
      </c>
      <c r="H52" s="174">
        <v>-2.44457348655376</v>
      </c>
      <c r="I52" s="174">
        <v>-26.1688953680881</v>
      </c>
      <c r="J52" s="172">
        <v>-97.21</v>
      </c>
      <c r="K52" s="174">
        <v>-74.4705227756514</v>
      </c>
      <c r="L52" s="174">
        <v>30.5310433089722</v>
      </c>
      <c r="M52" s="174">
        <v>-47.8779901176197</v>
      </c>
      <c r="N52" s="174">
        <v>-121.3012054239</v>
      </c>
      <c r="O52" s="174">
        <v>-13.6227718553529</v>
      </c>
      <c r="P52" s="174" t="s">
        <v>51</v>
      </c>
      <c r="Q52" s="174">
        <v>-100</v>
      </c>
    </row>
    <row r="53" ht="19.9" customHeight="1" spans="1:17">
      <c r="A53" s="193"/>
      <c r="B53" s="172" t="s">
        <v>52</v>
      </c>
      <c r="C53" s="186">
        <f t="shared" ref="C53:C58" si="3">SUM(D53:Q53)</f>
        <v>31819</v>
      </c>
      <c r="D53" s="188">
        <v>11964</v>
      </c>
      <c r="E53" s="188">
        <v>5968</v>
      </c>
      <c r="F53" s="188">
        <v>313</v>
      </c>
      <c r="G53" s="188">
        <v>1581</v>
      </c>
      <c r="H53" s="188">
        <v>9988</v>
      </c>
      <c r="I53" s="188">
        <v>701</v>
      </c>
      <c r="J53" s="188">
        <v>159</v>
      </c>
      <c r="K53" s="188">
        <v>460</v>
      </c>
      <c r="L53" s="188">
        <v>236</v>
      </c>
      <c r="M53" s="188">
        <v>85</v>
      </c>
      <c r="N53" s="188">
        <v>5</v>
      </c>
      <c r="O53" s="188">
        <v>354</v>
      </c>
      <c r="P53" s="188">
        <v>5</v>
      </c>
      <c r="Q53" s="188">
        <v>0</v>
      </c>
    </row>
    <row r="54" ht="19.9" customHeight="1" spans="1:17">
      <c r="A54" s="182" t="s">
        <v>53</v>
      </c>
      <c r="B54" s="172" t="s">
        <v>50</v>
      </c>
      <c r="C54" s="173">
        <f t="shared" si="3"/>
        <v>681.468003</v>
      </c>
      <c r="D54" s="174">
        <v>458.714744</v>
      </c>
      <c r="E54" s="174">
        <v>117.122004</v>
      </c>
      <c r="F54" s="174">
        <v>0</v>
      </c>
      <c r="G54" s="174">
        <v>38.909348</v>
      </c>
      <c r="H54" s="174">
        <v>8.685649</v>
      </c>
      <c r="I54" s="174">
        <v>1.09494</v>
      </c>
      <c r="J54" s="172">
        <v>0</v>
      </c>
      <c r="K54" s="174">
        <v>5.207867</v>
      </c>
      <c r="L54" s="174">
        <v>0</v>
      </c>
      <c r="M54" s="174">
        <v>6.986303</v>
      </c>
      <c r="N54" s="174">
        <v>0.492468</v>
      </c>
      <c r="O54" s="174">
        <v>10.47468</v>
      </c>
      <c r="P54" s="174">
        <v>33.78</v>
      </c>
      <c r="Q54" s="174">
        <v>0</v>
      </c>
    </row>
    <row r="55" ht="19.9" customHeight="1" spans="1:17">
      <c r="A55" s="182" t="s">
        <v>54</v>
      </c>
      <c r="B55" s="172" t="s">
        <v>50</v>
      </c>
      <c r="C55" s="173">
        <f t="shared" si="3"/>
        <v>704.780288</v>
      </c>
      <c r="D55" s="174">
        <v>214.666602</v>
      </c>
      <c r="E55" s="174">
        <v>177.114381</v>
      </c>
      <c r="F55" s="174">
        <v>58.71</v>
      </c>
      <c r="G55" s="174">
        <v>63.713433</v>
      </c>
      <c r="H55" s="174">
        <v>123.010779</v>
      </c>
      <c r="I55" s="174">
        <v>27.074715</v>
      </c>
      <c r="J55" s="174">
        <v>1.61</v>
      </c>
      <c r="K55" s="174">
        <v>25</v>
      </c>
      <c r="L55" s="174">
        <v>0</v>
      </c>
      <c r="M55" s="174">
        <v>5.984943</v>
      </c>
      <c r="N55" s="174">
        <v>7</v>
      </c>
      <c r="O55" s="174">
        <v>0.895435</v>
      </c>
      <c r="P55" s="174">
        <v>0</v>
      </c>
      <c r="Q55" s="172">
        <v>0</v>
      </c>
    </row>
    <row r="56" ht="19.9" customHeight="1" spans="1:17">
      <c r="A56" s="181" t="s">
        <v>55</v>
      </c>
      <c r="B56" s="172" t="s">
        <v>50</v>
      </c>
      <c r="C56" s="173">
        <f t="shared" si="3"/>
        <v>4710.200959</v>
      </c>
      <c r="D56" s="174">
        <v>2060.491994</v>
      </c>
      <c r="E56" s="174">
        <v>211.251966</v>
      </c>
      <c r="F56" s="174">
        <v>620.44</v>
      </c>
      <c r="G56" s="174">
        <v>354.04043</v>
      </c>
      <c r="H56" s="174">
        <v>194.3292</v>
      </c>
      <c r="I56" s="174">
        <v>874.90749</v>
      </c>
      <c r="J56" s="172">
        <v>8.72</v>
      </c>
      <c r="K56" s="174">
        <v>249.392387</v>
      </c>
      <c r="L56" s="174">
        <v>136.627492</v>
      </c>
      <c r="M56" s="174">
        <v>0</v>
      </c>
      <c r="N56" s="197">
        <v>0</v>
      </c>
      <c r="O56" s="172">
        <v>0</v>
      </c>
      <c r="P56" s="172">
        <v>0</v>
      </c>
      <c r="Q56" s="172">
        <v>0</v>
      </c>
    </row>
    <row r="57" ht="19.9" customHeight="1" spans="1:17">
      <c r="A57" s="172" t="s">
        <v>56</v>
      </c>
      <c r="B57" s="172" t="s">
        <v>50</v>
      </c>
      <c r="C57" s="173">
        <f t="shared" si="3"/>
        <v>2609.61495</v>
      </c>
      <c r="D57" s="174">
        <v>736.701049</v>
      </c>
      <c r="E57" s="174">
        <v>491.117937</v>
      </c>
      <c r="F57" s="174">
        <v>165.24</v>
      </c>
      <c r="G57" s="174">
        <v>151.881342</v>
      </c>
      <c r="H57" s="174">
        <v>741.485586</v>
      </c>
      <c r="I57" s="174">
        <v>0</v>
      </c>
      <c r="J57" s="172">
        <v>13.85</v>
      </c>
      <c r="K57" s="188">
        <v>0</v>
      </c>
      <c r="L57" s="174">
        <v>44.834796</v>
      </c>
      <c r="M57" s="188">
        <v>0</v>
      </c>
      <c r="N57" s="174">
        <v>0</v>
      </c>
      <c r="O57" s="174">
        <v>264.37424</v>
      </c>
      <c r="P57" s="174">
        <v>0.13</v>
      </c>
      <c r="Q57" s="174">
        <v>0</v>
      </c>
    </row>
    <row r="58" ht="19.9" customHeight="1" spans="1:17">
      <c r="A58" s="176" t="s">
        <v>57</v>
      </c>
      <c r="B58" s="172" t="s">
        <v>50</v>
      </c>
      <c r="C58" s="173">
        <f t="shared" si="3"/>
        <v>37359.908215</v>
      </c>
      <c r="D58" s="174">
        <v>9436.213333</v>
      </c>
      <c r="E58" s="174">
        <v>442.211446</v>
      </c>
      <c r="F58" s="174">
        <v>61.26</v>
      </c>
      <c r="G58" s="174">
        <v>913.094534</v>
      </c>
      <c r="H58" s="174">
        <v>1647.814205</v>
      </c>
      <c r="I58" s="174">
        <v>4400.711621</v>
      </c>
      <c r="J58" s="174">
        <v>1707.56</v>
      </c>
      <c r="K58" s="174">
        <v>4542.265084</v>
      </c>
      <c r="L58" s="174">
        <v>4704.90795</v>
      </c>
      <c r="M58" s="174">
        <v>845.6421</v>
      </c>
      <c r="N58" s="174">
        <v>4875.516642</v>
      </c>
      <c r="O58" s="174">
        <v>556.910075</v>
      </c>
      <c r="P58" s="174">
        <v>3225.66</v>
      </c>
      <c r="Q58" s="174">
        <v>0.141225</v>
      </c>
    </row>
    <row r="59" ht="19.9" customHeight="1" spans="1:17">
      <c r="A59" s="189"/>
      <c r="B59" s="172" t="s">
        <v>19</v>
      </c>
      <c r="C59" s="173"/>
      <c r="D59" s="174">
        <v>58.57</v>
      </c>
      <c r="E59" s="174">
        <v>-44.0670049615431</v>
      </c>
      <c r="F59" s="174">
        <v>-8.87996430165106</v>
      </c>
      <c r="G59" s="174">
        <v>-39.8124738592444</v>
      </c>
      <c r="H59" s="174">
        <v>83.160723605559</v>
      </c>
      <c r="I59" s="174">
        <v>113.383794173737</v>
      </c>
      <c r="J59" s="174">
        <v>-45.87</v>
      </c>
      <c r="K59" s="174">
        <v>68.1218362222371</v>
      </c>
      <c r="L59" s="174">
        <v>84.2815214832161</v>
      </c>
      <c r="M59" s="174">
        <v>75.3892551637286</v>
      </c>
      <c r="N59" s="174">
        <v>84.600996404516</v>
      </c>
      <c r="O59" s="174">
        <v>7302.62021962083</v>
      </c>
      <c r="P59" s="174">
        <v>618.01</v>
      </c>
      <c r="Q59" s="172" t="s">
        <v>51</v>
      </c>
    </row>
    <row r="60" ht="19.9" customHeight="1" spans="1:17">
      <c r="A60" s="179"/>
      <c r="B60" s="172" t="s">
        <v>52</v>
      </c>
      <c r="C60" s="186">
        <f>SUM(D60:Q60)</f>
        <v>49051</v>
      </c>
      <c r="D60" s="188">
        <v>43592</v>
      </c>
      <c r="E60" s="188">
        <v>1012</v>
      </c>
      <c r="F60" s="188">
        <v>120</v>
      </c>
      <c r="G60" s="188">
        <v>639</v>
      </c>
      <c r="H60" s="188">
        <v>617</v>
      </c>
      <c r="I60" s="188">
        <v>713</v>
      </c>
      <c r="J60" s="188">
        <v>210</v>
      </c>
      <c r="K60" s="188">
        <v>743</v>
      </c>
      <c r="L60" s="188">
        <v>417</v>
      </c>
      <c r="M60" s="188">
        <v>107</v>
      </c>
      <c r="N60" s="188">
        <v>373</v>
      </c>
      <c r="O60" s="188">
        <v>124</v>
      </c>
      <c r="P60" s="188">
        <v>383</v>
      </c>
      <c r="Q60" s="188">
        <v>1</v>
      </c>
    </row>
    <row r="61" s="2" customFormat="1" ht="41" customHeight="1" spans="1:17">
      <c r="A61" s="194" t="s">
        <v>58</v>
      </c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8"/>
      <c r="P61" s="198"/>
      <c r="Q61" s="198"/>
    </row>
    <row r="65" ht="15" customHeight="1"/>
    <row r="69" ht="15" customHeight="1"/>
    <row r="73" ht="15" customHeight="1"/>
  </sheetData>
  <mergeCells count="13">
    <mergeCell ref="A1:M1"/>
    <mergeCell ref="A2:K2"/>
    <mergeCell ref="A3:B3"/>
    <mergeCell ref="A61:N61"/>
    <mergeCell ref="A4:A8"/>
    <mergeCell ref="A9:A25"/>
    <mergeCell ref="A26:A36"/>
    <mergeCell ref="A37:A41"/>
    <mergeCell ref="A42:A44"/>
    <mergeCell ref="A45:A47"/>
    <mergeCell ref="A48:A50"/>
    <mergeCell ref="A51:A53"/>
    <mergeCell ref="A58:A60"/>
  </mergeCells>
  <pageMargins left="0.538888888888889" right="0.2" top="0.46875" bottom="0.429166666666667" header="0.388888888888889" footer="0.238888888888889"/>
  <pageSetup paperSize="9" scale="81" orientation="landscape"/>
  <headerFooter>
    <oddFooter>&amp;C&amp;A&amp;R第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M119"/>
  <sheetViews>
    <sheetView tabSelected="1" workbookViewId="0">
      <pane xSplit="1" ySplit="1" topLeftCell="B107" activePane="bottomRight" state="frozen"/>
      <selection/>
      <selection pane="topRight"/>
      <selection pane="bottomLeft"/>
      <selection pane="bottomRight" activeCell="N71" sqref="N71"/>
    </sheetView>
  </sheetViews>
  <sheetFormatPr defaultColWidth="9" defaultRowHeight="15.6"/>
  <cols>
    <col min="1" max="1" width="3.875" style="104" customWidth="1"/>
    <col min="2" max="2" width="3" style="104" customWidth="1"/>
    <col min="3" max="3" width="5.25" style="104" customWidth="1"/>
    <col min="4" max="4" width="11.75" style="106" customWidth="1"/>
    <col min="5" max="7" width="10.625" style="104" customWidth="1"/>
    <col min="8" max="8" width="9.75" style="104" customWidth="1"/>
    <col min="9" max="9" width="10.25" style="104" customWidth="1"/>
    <col min="10" max="10" width="9.5" style="104" customWidth="1"/>
    <col min="11" max="12" width="9" style="104" customWidth="1"/>
    <col min="13" max="13" width="10.6" style="104" customWidth="1"/>
    <col min="14" max="16" width="9" style="104"/>
    <col min="17" max="17" width="9.5" style="104"/>
    <col min="18" max="16384" width="9" style="104"/>
  </cols>
  <sheetData>
    <row r="1" s="104" customFormat="1" ht="45" customHeight="1" spans="1:13">
      <c r="A1" s="107" t="s">
        <v>59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="104" customFormat="1" ht="21" customHeight="1" spans="1:12">
      <c r="A2" s="108" t="s">
        <v>60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59"/>
    </row>
    <row r="3" s="105" customFormat="1" ht="18.6" customHeight="1" spans="1:13">
      <c r="A3" s="109" t="s">
        <v>61</v>
      </c>
      <c r="B3" s="110"/>
      <c r="C3" s="110"/>
      <c r="D3" s="111"/>
      <c r="E3" s="112" t="s">
        <v>3</v>
      </c>
      <c r="F3" s="112" t="s">
        <v>62</v>
      </c>
      <c r="G3" s="112" t="s">
        <v>63</v>
      </c>
      <c r="H3" s="112" t="s">
        <v>64</v>
      </c>
      <c r="I3" s="112" t="s">
        <v>65</v>
      </c>
      <c r="J3" s="112" t="s">
        <v>66</v>
      </c>
      <c r="K3" s="112" t="s">
        <v>67</v>
      </c>
      <c r="L3" s="112" t="s">
        <v>68</v>
      </c>
      <c r="M3" s="112" t="s">
        <v>69</v>
      </c>
    </row>
    <row r="4" s="104" customFormat="1" ht="18.6" customHeight="1" spans="1:13">
      <c r="A4" s="113" t="s">
        <v>70</v>
      </c>
      <c r="B4" s="114"/>
      <c r="C4" s="115"/>
      <c r="D4" s="116" t="s">
        <v>71</v>
      </c>
      <c r="E4" s="117">
        <f t="shared" ref="E4:E10" si="0">SUM(F4:M4)</f>
        <v>42478.3458053</v>
      </c>
      <c r="F4" s="118">
        <v>18087.02547146</v>
      </c>
      <c r="G4" s="118">
        <v>8206.17247304</v>
      </c>
      <c r="H4" s="118">
        <v>3460.1018061</v>
      </c>
      <c r="I4" s="118">
        <v>1842.90918703</v>
      </c>
      <c r="J4" s="118">
        <v>8013.35753606</v>
      </c>
      <c r="K4" s="118">
        <v>1098.49510752</v>
      </c>
      <c r="L4" s="118">
        <v>9.6327316</v>
      </c>
      <c r="M4" s="118">
        <v>1760.65149249</v>
      </c>
    </row>
    <row r="5" s="104" customFormat="1" ht="18.6" customHeight="1" spans="1:13">
      <c r="A5" s="119"/>
      <c r="B5" s="120"/>
      <c r="C5" s="121"/>
      <c r="D5" s="116" t="s">
        <v>72</v>
      </c>
      <c r="E5" s="117">
        <f t="shared" si="0"/>
        <v>10676.886264</v>
      </c>
      <c r="F5" s="117">
        <v>4780.109463</v>
      </c>
      <c r="G5" s="117">
        <v>1943.574927</v>
      </c>
      <c r="H5" s="117">
        <v>1084.162696</v>
      </c>
      <c r="I5" s="117">
        <v>318.191732</v>
      </c>
      <c r="J5" s="117">
        <v>1799.416547</v>
      </c>
      <c r="K5" s="117">
        <v>273.329327</v>
      </c>
      <c r="L5" s="117">
        <v>11.924468</v>
      </c>
      <c r="M5" s="117">
        <v>466.177104</v>
      </c>
    </row>
    <row r="6" s="104" customFormat="1" ht="18.6" customHeight="1" spans="1:13">
      <c r="A6" s="119"/>
      <c r="B6" s="120"/>
      <c r="C6" s="121"/>
      <c r="D6" s="116" t="s">
        <v>19</v>
      </c>
      <c r="E6" s="117">
        <v>4.22</v>
      </c>
      <c r="F6" s="117">
        <v>4.26869940254331</v>
      </c>
      <c r="G6" s="117">
        <v>6.60564682059828</v>
      </c>
      <c r="H6" s="117">
        <v>51.4069044097171</v>
      </c>
      <c r="I6" s="117">
        <v>-14.7948287568273</v>
      </c>
      <c r="J6" s="117">
        <v>-1.10649672427819</v>
      </c>
      <c r="K6" s="117">
        <v>-31.3421655764681</v>
      </c>
      <c r="L6" s="117">
        <v>2.30925508074984</v>
      </c>
      <c r="M6" s="117">
        <v>-10.0284949235051</v>
      </c>
    </row>
    <row r="7" s="104" customFormat="1" ht="18.6" customHeight="1" spans="1:13">
      <c r="A7" s="122"/>
      <c r="B7" s="123"/>
      <c r="C7" s="124"/>
      <c r="D7" s="116" t="s">
        <v>20</v>
      </c>
      <c r="E7" s="117">
        <v>1.96622357892854</v>
      </c>
      <c r="F7" s="117">
        <v>44.7706320438893</v>
      </c>
      <c r="G7" s="117">
        <v>18.2035743281568</v>
      </c>
      <c r="H7" s="117">
        <v>10.1542965729208</v>
      </c>
      <c r="I7" s="117">
        <v>2.98019220334742</v>
      </c>
      <c r="J7" s="117">
        <v>16.8533831166416</v>
      </c>
      <c r="K7" s="117">
        <v>2.56000972794478</v>
      </c>
      <c r="L7" s="117">
        <v>0.11168488363697</v>
      </c>
      <c r="M7" s="117">
        <v>4.36622712346241</v>
      </c>
    </row>
    <row r="8" s="104" customFormat="1" ht="18.6" customHeight="1" spans="1:13">
      <c r="A8" s="125" t="s">
        <v>73</v>
      </c>
      <c r="B8" s="126"/>
      <c r="C8" s="127"/>
      <c r="D8" s="116" t="s">
        <v>71</v>
      </c>
      <c r="E8" s="117">
        <f t="shared" si="0"/>
        <v>613.31855929</v>
      </c>
      <c r="F8" s="117">
        <v>0.24578025</v>
      </c>
      <c r="G8" s="117">
        <v>563.98671584</v>
      </c>
      <c r="H8" s="117">
        <v>11.975</v>
      </c>
      <c r="I8" s="117">
        <v>1.008</v>
      </c>
      <c r="J8" s="117">
        <v>3.0820632</v>
      </c>
      <c r="K8" s="118">
        <v>0</v>
      </c>
      <c r="L8" s="117">
        <v>0</v>
      </c>
      <c r="M8" s="117">
        <v>33.021</v>
      </c>
    </row>
    <row r="9" s="104" customFormat="1" ht="18.6" customHeight="1" spans="1:13">
      <c r="A9" s="128"/>
      <c r="B9" s="129"/>
      <c r="C9" s="130"/>
      <c r="D9" s="116" t="s">
        <v>74</v>
      </c>
      <c r="E9" s="118">
        <f t="shared" si="0"/>
        <v>61</v>
      </c>
      <c r="F9" s="118">
        <v>17</v>
      </c>
      <c r="G9" s="118">
        <v>36</v>
      </c>
      <c r="H9" s="118">
        <v>2</v>
      </c>
      <c r="I9" s="118">
        <v>1</v>
      </c>
      <c r="J9" s="118">
        <v>1</v>
      </c>
      <c r="K9" s="118">
        <v>0</v>
      </c>
      <c r="L9" s="118">
        <v>0</v>
      </c>
      <c r="M9" s="118">
        <v>4</v>
      </c>
    </row>
    <row r="10" s="104" customFormat="1" ht="18.6" customHeight="1" spans="1:13">
      <c r="A10" s="128"/>
      <c r="B10" s="129"/>
      <c r="C10" s="130"/>
      <c r="D10" s="116" t="s">
        <v>72</v>
      </c>
      <c r="E10" s="117">
        <f t="shared" si="0"/>
        <v>92.11185</v>
      </c>
      <c r="F10" s="117">
        <v>24.578025</v>
      </c>
      <c r="G10" s="117">
        <v>61.239996</v>
      </c>
      <c r="H10" s="117">
        <v>2.225543</v>
      </c>
      <c r="I10" s="117">
        <v>0.235929</v>
      </c>
      <c r="J10" s="117">
        <v>1.426698</v>
      </c>
      <c r="K10" s="118">
        <v>0</v>
      </c>
      <c r="L10" s="118">
        <v>0</v>
      </c>
      <c r="M10" s="117">
        <v>2.405659</v>
      </c>
    </row>
    <row r="11" s="104" customFormat="1" ht="18.6" customHeight="1" spans="1:13">
      <c r="A11" s="128"/>
      <c r="B11" s="129"/>
      <c r="C11" s="130"/>
      <c r="D11" s="116" t="s">
        <v>19</v>
      </c>
      <c r="E11" s="117">
        <v>-12.86</v>
      </c>
      <c r="F11" s="117">
        <v>46.9663246664469</v>
      </c>
      <c r="G11" s="117">
        <v>-24.8407176003549</v>
      </c>
      <c r="H11" s="117">
        <v>-46.0100224616286</v>
      </c>
      <c r="I11" s="118">
        <v>0</v>
      </c>
      <c r="J11" s="117">
        <v>-57.1586477524249</v>
      </c>
      <c r="K11" s="117">
        <v>0</v>
      </c>
      <c r="L11" s="118">
        <v>0</v>
      </c>
      <c r="M11" s="117">
        <v>4536.34243644844</v>
      </c>
    </row>
    <row r="12" s="104" customFormat="1" ht="18.6" customHeight="1" spans="1:13">
      <c r="A12" s="131"/>
      <c r="B12" s="132"/>
      <c r="C12" s="133"/>
      <c r="D12" s="116" t="s">
        <v>20</v>
      </c>
      <c r="E12" s="117">
        <v>0.594304100927487</v>
      </c>
      <c r="F12" s="117">
        <v>26.6828046554271</v>
      </c>
      <c r="G12" s="117">
        <v>66.4843839310577</v>
      </c>
      <c r="H12" s="117">
        <v>2.41613104068586</v>
      </c>
      <c r="I12" s="117">
        <v>0.25613316853369</v>
      </c>
      <c r="J12" s="117">
        <v>1.54887563326543</v>
      </c>
      <c r="K12" s="117">
        <v>0</v>
      </c>
      <c r="L12" s="118">
        <v>0</v>
      </c>
      <c r="M12" s="117">
        <v>2.61167157103022</v>
      </c>
    </row>
    <row r="13" s="104" customFormat="1" ht="22.15" customHeight="1" spans="1:13">
      <c r="A13" s="134" t="s">
        <v>75</v>
      </c>
      <c r="B13" s="135" t="s">
        <v>76</v>
      </c>
      <c r="C13" s="136" t="s">
        <v>70</v>
      </c>
      <c r="D13" s="116" t="s">
        <v>71</v>
      </c>
      <c r="E13" s="117">
        <f t="shared" ref="E13:E15" si="1">SUM(F13:M13)</f>
        <v>29212.77716577</v>
      </c>
      <c r="F13" s="117">
        <v>13414.08679899</v>
      </c>
      <c r="G13" s="117">
        <v>4980.5428392</v>
      </c>
      <c r="H13" s="117">
        <v>1441.80147208</v>
      </c>
      <c r="I13" s="117">
        <v>1288.06458703</v>
      </c>
      <c r="J13" s="117">
        <v>5560.67917286</v>
      </c>
      <c r="K13" s="117">
        <v>872.98410752</v>
      </c>
      <c r="L13" s="117">
        <v>6.1638956</v>
      </c>
      <c r="M13" s="117">
        <v>1648.45429249</v>
      </c>
    </row>
    <row r="14" s="104" customFormat="1" ht="22.15" customHeight="1" spans="1:13">
      <c r="A14" s="137"/>
      <c r="B14" s="138"/>
      <c r="C14" s="136"/>
      <c r="D14" s="116" t="s">
        <v>77</v>
      </c>
      <c r="E14" s="118">
        <f t="shared" si="1"/>
        <v>65495</v>
      </c>
      <c r="F14" s="118">
        <v>32662</v>
      </c>
      <c r="G14" s="118">
        <v>11197</v>
      </c>
      <c r="H14" s="118">
        <v>4082</v>
      </c>
      <c r="I14" s="118">
        <v>2414</v>
      </c>
      <c r="J14" s="118">
        <v>10370</v>
      </c>
      <c r="K14" s="118">
        <v>1728</v>
      </c>
      <c r="L14" s="118">
        <v>10</v>
      </c>
      <c r="M14" s="118">
        <v>3032</v>
      </c>
    </row>
    <row r="15" s="104" customFormat="1" ht="22.15" customHeight="1" spans="1:13">
      <c r="A15" s="137"/>
      <c r="B15" s="138"/>
      <c r="C15" s="136"/>
      <c r="D15" s="116" t="s">
        <v>72</v>
      </c>
      <c r="E15" s="117">
        <f t="shared" si="1"/>
        <v>8720.465181</v>
      </c>
      <c r="F15" s="117">
        <v>4037.966506</v>
      </c>
      <c r="G15" s="117">
        <v>1481.455536</v>
      </c>
      <c r="H15" s="117">
        <v>485.766674</v>
      </c>
      <c r="I15" s="117">
        <v>304.455122</v>
      </c>
      <c r="J15" s="117">
        <v>1686.422758</v>
      </c>
      <c r="K15" s="117">
        <v>265.631214</v>
      </c>
      <c r="L15" s="117">
        <v>1.39593</v>
      </c>
      <c r="M15" s="117">
        <v>457.371441</v>
      </c>
    </row>
    <row r="16" s="104" customFormat="1" ht="22.15" customHeight="1" spans="1:13">
      <c r="A16" s="137"/>
      <c r="B16" s="138"/>
      <c r="C16" s="136"/>
      <c r="D16" s="116" t="s">
        <v>19</v>
      </c>
      <c r="E16" s="117">
        <v>-6.68</v>
      </c>
      <c r="F16" s="117">
        <v>-2.54062775823715</v>
      </c>
      <c r="G16" s="117">
        <v>-10.9983211887143</v>
      </c>
      <c r="H16" s="117">
        <v>-13.9685265680928</v>
      </c>
      <c r="I16" s="117">
        <v>-14.1255456800325</v>
      </c>
      <c r="J16" s="117">
        <v>-2.34789001852775</v>
      </c>
      <c r="K16" s="117">
        <v>-32.3101648996149</v>
      </c>
      <c r="L16" s="117">
        <v>785.568194073501</v>
      </c>
      <c r="M16" s="117">
        <v>-8.12420815834655</v>
      </c>
    </row>
    <row r="17" s="104" customFormat="1" ht="22.15" customHeight="1" spans="1:13">
      <c r="A17" s="137"/>
      <c r="B17" s="138"/>
      <c r="C17" s="136"/>
      <c r="D17" s="116" t="s">
        <v>20</v>
      </c>
      <c r="E17" s="117">
        <v>2.27501023595552</v>
      </c>
      <c r="F17" s="117">
        <v>46.3044851643677</v>
      </c>
      <c r="G17" s="117">
        <v>16.9882627274032</v>
      </c>
      <c r="H17" s="117">
        <v>5.57042157634412</v>
      </c>
      <c r="I17" s="117">
        <v>3.49127157417406</v>
      </c>
      <c r="J17" s="117">
        <v>19.3386788777547</v>
      </c>
      <c r="K17" s="117">
        <v>3.04606702150193</v>
      </c>
      <c r="L17" s="117">
        <v>0.0160075176154757</v>
      </c>
      <c r="M17" s="117">
        <v>5.24480554083873</v>
      </c>
    </row>
    <row r="18" s="104" customFormat="1" ht="22.15" customHeight="1" spans="1:13">
      <c r="A18" s="137"/>
      <c r="B18" s="138"/>
      <c r="C18" s="138" t="s">
        <v>78</v>
      </c>
      <c r="D18" s="116" t="s">
        <v>71</v>
      </c>
      <c r="E18" s="117">
        <f t="shared" ref="E18:E21" si="2">SUM(F18:M18)</f>
        <v>1141.09185048</v>
      </c>
      <c r="F18" s="139">
        <v>10.1560498</v>
      </c>
      <c r="G18" s="139">
        <v>975.6823572</v>
      </c>
      <c r="H18" s="139">
        <v>8.37522</v>
      </c>
      <c r="I18" s="139">
        <v>9.169824</v>
      </c>
      <c r="J18" s="139">
        <v>28.3852928</v>
      </c>
      <c r="K18" s="117">
        <v>111.35542568</v>
      </c>
      <c r="L18" s="118">
        <v>0</v>
      </c>
      <c r="M18" s="117">
        <v>-2.032319</v>
      </c>
    </row>
    <row r="19" s="104" customFormat="1" ht="22.15" customHeight="1" spans="1:13">
      <c r="A19" s="137"/>
      <c r="B19" s="138"/>
      <c r="C19" s="138"/>
      <c r="D19" s="116" t="s">
        <v>77</v>
      </c>
      <c r="E19" s="118">
        <f t="shared" si="2"/>
        <v>2171</v>
      </c>
      <c r="F19" s="118">
        <v>29</v>
      </c>
      <c r="G19" s="118">
        <v>1799</v>
      </c>
      <c r="H19" s="118">
        <v>34</v>
      </c>
      <c r="I19" s="118">
        <v>27</v>
      </c>
      <c r="J19" s="118">
        <v>68</v>
      </c>
      <c r="K19" s="118">
        <v>216</v>
      </c>
      <c r="L19" s="118">
        <v>0</v>
      </c>
      <c r="M19" s="118">
        <v>-2</v>
      </c>
    </row>
    <row r="20" s="104" customFormat="1" ht="22.15" customHeight="1" spans="1:13">
      <c r="A20" s="137"/>
      <c r="B20" s="138"/>
      <c r="C20" s="138"/>
      <c r="D20" s="116" t="s">
        <v>19</v>
      </c>
      <c r="E20" s="117">
        <v>-77.35</v>
      </c>
      <c r="F20" s="118">
        <v>0</v>
      </c>
      <c r="G20" s="117">
        <v>16.0645161290323</v>
      </c>
      <c r="H20" s="118">
        <v>0</v>
      </c>
      <c r="I20" s="117">
        <v>-98.2603092783505</v>
      </c>
      <c r="J20" s="117">
        <v>-98.8752894475686</v>
      </c>
      <c r="K20" s="117">
        <v>-38.2857142857143</v>
      </c>
      <c r="L20" s="118">
        <v>0</v>
      </c>
      <c r="M20" s="118" t="s">
        <v>40</v>
      </c>
    </row>
    <row r="21" s="104" customFormat="1" ht="22.15" customHeight="1" spans="1:13">
      <c r="A21" s="137"/>
      <c r="B21" s="138"/>
      <c r="C21" s="138"/>
      <c r="D21" s="116" t="s">
        <v>72</v>
      </c>
      <c r="E21" s="117">
        <f t="shared" si="2"/>
        <v>306.735301</v>
      </c>
      <c r="F21" s="117">
        <v>3.074645</v>
      </c>
      <c r="G21" s="117">
        <v>258.91456</v>
      </c>
      <c r="H21" s="117">
        <v>3.365467</v>
      </c>
      <c r="I21" s="117">
        <v>2.921013</v>
      </c>
      <c r="J21" s="117">
        <v>6.978173</v>
      </c>
      <c r="K21" s="117">
        <v>31.751843</v>
      </c>
      <c r="L21" s="118">
        <v>0</v>
      </c>
      <c r="M21" s="117">
        <v>-0.2704</v>
      </c>
    </row>
    <row r="22" s="104" customFormat="1" ht="22.15" customHeight="1" spans="1:13">
      <c r="A22" s="137"/>
      <c r="B22" s="138"/>
      <c r="C22" s="138"/>
      <c r="D22" s="116" t="s">
        <v>19</v>
      </c>
      <c r="E22" s="117">
        <v>-81.65</v>
      </c>
      <c r="F22" s="118">
        <v>0</v>
      </c>
      <c r="G22" s="117">
        <v>-7.92025397843132</v>
      </c>
      <c r="H22" s="139">
        <v>-96.739668897076</v>
      </c>
      <c r="I22" s="117">
        <v>-98.6560941266196</v>
      </c>
      <c r="J22" s="117">
        <v>-99.2999516037583</v>
      </c>
      <c r="K22" s="117">
        <v>-48.7114561909158</v>
      </c>
      <c r="L22" s="118">
        <v>0</v>
      </c>
      <c r="M22" s="118" t="s">
        <v>40</v>
      </c>
    </row>
    <row r="23" s="104" customFormat="1" ht="22.15" customHeight="1" spans="1:13">
      <c r="A23" s="137"/>
      <c r="B23" s="140"/>
      <c r="C23" s="140"/>
      <c r="D23" s="116" t="s">
        <v>20</v>
      </c>
      <c r="E23" s="117">
        <v>2.78395273310314</v>
      </c>
      <c r="F23" s="117">
        <v>1.00237729077032</v>
      </c>
      <c r="G23" s="117">
        <v>84.4097693209429</v>
      </c>
      <c r="H23" s="117">
        <v>1.09718933198367</v>
      </c>
      <c r="I23" s="117">
        <v>0.952291109134517</v>
      </c>
      <c r="J23" s="117">
        <v>2.27498203736257</v>
      </c>
      <c r="K23" s="117">
        <v>10.3515450932725</v>
      </c>
      <c r="L23" s="117">
        <v>0</v>
      </c>
      <c r="M23" s="117">
        <v>-0.0881541834664801</v>
      </c>
    </row>
    <row r="24" s="104" customFormat="1" ht="18.6" customHeight="1" spans="1:13">
      <c r="A24" s="137"/>
      <c r="B24" s="125" t="s">
        <v>79</v>
      </c>
      <c r="C24" s="127"/>
      <c r="D24" s="116" t="s">
        <v>71</v>
      </c>
      <c r="E24" s="139">
        <f t="shared" ref="E24:E27" si="3">SUM(F24:M24)</f>
        <v>27714.01730428</v>
      </c>
      <c r="F24" s="117">
        <v>12340.89479899</v>
      </c>
      <c r="G24" s="117">
        <v>4767.0428392</v>
      </c>
      <c r="H24" s="117">
        <v>1244.89347208</v>
      </c>
      <c r="I24" s="117">
        <v>1287.82058703</v>
      </c>
      <c r="J24" s="117">
        <v>5560.67917286</v>
      </c>
      <c r="K24" s="117">
        <v>869.93410752</v>
      </c>
      <c r="L24" s="117">
        <v>6.1638956</v>
      </c>
      <c r="M24" s="117">
        <v>1636.588431</v>
      </c>
    </row>
    <row r="25" s="104" customFormat="1" ht="18.6" customHeight="1" spans="1:13">
      <c r="A25" s="137"/>
      <c r="B25" s="128"/>
      <c r="C25" s="130"/>
      <c r="D25" s="116" t="s">
        <v>77</v>
      </c>
      <c r="E25" s="141">
        <f t="shared" si="3"/>
        <v>52892</v>
      </c>
      <c r="F25" s="118">
        <v>23450</v>
      </c>
      <c r="G25" s="118">
        <v>9447</v>
      </c>
      <c r="H25" s="118">
        <v>2468</v>
      </c>
      <c r="I25" s="118">
        <v>2412</v>
      </c>
      <c r="J25" s="118">
        <v>10370</v>
      </c>
      <c r="K25" s="118">
        <v>1703</v>
      </c>
      <c r="L25" s="118">
        <v>10</v>
      </c>
      <c r="M25" s="118">
        <v>3032</v>
      </c>
    </row>
    <row r="26" s="104" customFormat="1" ht="18.6" customHeight="1" spans="1:13">
      <c r="A26" s="137"/>
      <c r="B26" s="128"/>
      <c r="C26" s="130"/>
      <c r="D26" s="116" t="s">
        <v>19</v>
      </c>
      <c r="E26" s="139">
        <v>-8.95</v>
      </c>
      <c r="F26" s="118">
        <v>0</v>
      </c>
      <c r="G26" s="117">
        <v>4.64111652636243</v>
      </c>
      <c r="H26" s="117">
        <v>6.28768303186908</v>
      </c>
      <c r="I26" s="117">
        <v>-1.22850122850123</v>
      </c>
      <c r="J26" s="117">
        <v>10.5897408552842</v>
      </c>
      <c r="K26" s="117">
        <v>-14.4650929181316</v>
      </c>
      <c r="L26" s="117">
        <v>900</v>
      </c>
      <c r="M26" s="117">
        <v>13.2188200149365</v>
      </c>
    </row>
    <row r="27" s="104" customFormat="1" ht="18.6" customHeight="1" spans="1:13">
      <c r="A27" s="137"/>
      <c r="B27" s="128"/>
      <c r="C27" s="130"/>
      <c r="D27" s="116" t="s">
        <v>72</v>
      </c>
      <c r="E27" s="139">
        <f t="shared" si="3"/>
        <v>8560.817979</v>
      </c>
      <c r="F27" s="117">
        <v>3920.300947</v>
      </c>
      <c r="G27" s="117">
        <v>1461.64756</v>
      </c>
      <c r="H27" s="117">
        <v>463.898674</v>
      </c>
      <c r="I27" s="117">
        <v>304.43248</v>
      </c>
      <c r="J27" s="117">
        <v>1686.422758</v>
      </c>
      <c r="K27" s="117">
        <v>265.348189</v>
      </c>
      <c r="L27" s="117">
        <v>1.39593</v>
      </c>
      <c r="M27" s="117">
        <v>457.371441</v>
      </c>
    </row>
    <row r="28" s="104" customFormat="1" ht="18.6" customHeight="1" spans="1:13">
      <c r="A28" s="137"/>
      <c r="B28" s="128"/>
      <c r="C28" s="130"/>
      <c r="D28" s="116" t="s">
        <v>19</v>
      </c>
      <c r="E28" s="139">
        <v>-7.92</v>
      </c>
      <c r="F28" s="118">
        <v>0</v>
      </c>
      <c r="G28" s="117">
        <v>-11.0182855259908</v>
      </c>
      <c r="H28" s="117">
        <v>-14.4297729770749</v>
      </c>
      <c r="I28" s="117">
        <v>-14.1291900480877</v>
      </c>
      <c r="J28" s="117">
        <v>-2.34789001852775</v>
      </c>
      <c r="K28" s="117">
        <v>-32.3295772783331</v>
      </c>
      <c r="L28" s="117">
        <v>785.568194073501</v>
      </c>
      <c r="M28" s="117">
        <v>-8.12420815834655</v>
      </c>
    </row>
    <row r="29" s="104" customFormat="1" ht="18.6" customHeight="1" spans="1:13">
      <c r="A29" s="137"/>
      <c r="B29" s="131"/>
      <c r="C29" s="133"/>
      <c r="D29" s="116" t="s">
        <v>20</v>
      </c>
      <c r="E29" s="139">
        <v>2.25279415113426</v>
      </c>
      <c r="F29" s="117">
        <v>45.7935323075043</v>
      </c>
      <c r="G29" s="117">
        <v>17.0736904298804</v>
      </c>
      <c r="H29" s="117">
        <v>5.41885921576607</v>
      </c>
      <c r="I29" s="117">
        <v>3.55611438938176</v>
      </c>
      <c r="J29" s="117">
        <v>19.6993180106954</v>
      </c>
      <c r="K29" s="117">
        <v>3.09956583180379</v>
      </c>
      <c r="L29" s="117">
        <v>0.0163060352810242</v>
      </c>
      <c r="M29" s="117">
        <v>5.34261377968728</v>
      </c>
    </row>
    <row r="30" s="104" customFormat="1" ht="18.6" customHeight="1" spans="1:13">
      <c r="A30" s="137"/>
      <c r="B30" s="125" t="s">
        <v>80</v>
      </c>
      <c r="C30" s="127"/>
      <c r="D30" s="116" t="s">
        <v>77</v>
      </c>
      <c r="E30" s="141">
        <f t="shared" ref="E30:E34" si="4">SUM(F30:M30)</f>
        <v>12363</v>
      </c>
      <c r="F30" s="118">
        <v>8997</v>
      </c>
      <c r="G30" s="118">
        <v>1750</v>
      </c>
      <c r="H30" s="118">
        <v>1589</v>
      </c>
      <c r="I30" s="118">
        <v>2</v>
      </c>
      <c r="J30" s="118">
        <v>0</v>
      </c>
      <c r="K30" s="118">
        <v>25</v>
      </c>
      <c r="L30" s="118">
        <v>0</v>
      </c>
      <c r="M30" s="118">
        <v>0</v>
      </c>
    </row>
    <row r="31" s="104" customFormat="1" ht="18.6" customHeight="1" spans="1:13">
      <c r="A31" s="137"/>
      <c r="B31" s="128"/>
      <c r="C31" s="130"/>
      <c r="D31" s="116" t="s">
        <v>72</v>
      </c>
      <c r="E31" s="139">
        <f t="shared" si="4"/>
        <v>141.315449</v>
      </c>
      <c r="F31" s="117">
        <v>102.133806</v>
      </c>
      <c r="G31" s="117">
        <v>19.807976</v>
      </c>
      <c r="H31" s="117">
        <v>19.068</v>
      </c>
      <c r="I31" s="117">
        <v>0.022642</v>
      </c>
      <c r="J31" s="117">
        <v>0</v>
      </c>
      <c r="K31" s="117">
        <v>0.283025</v>
      </c>
      <c r="L31" s="118">
        <v>0</v>
      </c>
      <c r="M31" s="118">
        <v>0</v>
      </c>
    </row>
    <row r="32" s="104" customFormat="1" ht="18.6" customHeight="1" spans="1:13">
      <c r="A32" s="137"/>
      <c r="B32" s="131"/>
      <c r="C32" s="133"/>
      <c r="D32" s="116" t="s">
        <v>20</v>
      </c>
      <c r="E32" s="117">
        <v>4.68087350991772</v>
      </c>
      <c r="F32" s="117">
        <v>72.2736308894295</v>
      </c>
      <c r="G32" s="117">
        <v>14.016851052145</v>
      </c>
      <c r="H32" s="117">
        <v>13.4932168668975</v>
      </c>
      <c r="I32" s="118">
        <v>0.0160223104835481</v>
      </c>
      <c r="J32" s="118">
        <v>0</v>
      </c>
      <c r="K32" s="118">
        <v>0.200278881044351</v>
      </c>
      <c r="L32" s="118">
        <v>0</v>
      </c>
      <c r="M32" s="118">
        <v>0</v>
      </c>
    </row>
    <row r="33" s="104" customFormat="1" ht="18.6" customHeight="1" spans="1:13">
      <c r="A33" s="137"/>
      <c r="B33" s="125" t="s">
        <v>81</v>
      </c>
      <c r="C33" s="127"/>
      <c r="D33" s="116" t="s">
        <v>77</v>
      </c>
      <c r="E33" s="118">
        <f t="shared" si="4"/>
        <v>240.200278881044</v>
      </c>
      <c r="F33" s="118">
        <v>215</v>
      </c>
      <c r="G33" s="118">
        <v>0</v>
      </c>
      <c r="H33" s="118">
        <v>25</v>
      </c>
      <c r="I33" s="118">
        <v>0</v>
      </c>
      <c r="J33" s="118">
        <v>0</v>
      </c>
      <c r="K33" s="118">
        <v>0.200278881044351</v>
      </c>
      <c r="L33" s="118">
        <v>0</v>
      </c>
      <c r="M33" s="118">
        <v>0</v>
      </c>
    </row>
    <row r="34" s="104" customFormat="1" ht="18.6" customHeight="1" spans="1:13">
      <c r="A34" s="137"/>
      <c r="B34" s="128"/>
      <c r="C34" s="130"/>
      <c r="D34" s="116" t="s">
        <v>72</v>
      </c>
      <c r="E34" s="117">
        <f t="shared" si="4"/>
        <v>18.331753</v>
      </c>
      <c r="F34" s="117">
        <v>15.531753</v>
      </c>
      <c r="G34" s="118">
        <v>0</v>
      </c>
      <c r="H34" s="117">
        <v>2.8</v>
      </c>
      <c r="I34" s="118">
        <v>0</v>
      </c>
      <c r="J34" s="118">
        <v>0</v>
      </c>
      <c r="K34" s="118">
        <v>0</v>
      </c>
      <c r="L34" s="118">
        <v>0</v>
      </c>
      <c r="M34" s="118">
        <v>0</v>
      </c>
    </row>
    <row r="35" s="104" customFormat="1" ht="18.6" customHeight="1" spans="1:13">
      <c r="A35" s="142"/>
      <c r="B35" s="131"/>
      <c r="C35" s="133"/>
      <c r="D35" s="116" t="s">
        <v>20</v>
      </c>
      <c r="E35" s="117">
        <v>6.82210914598037</v>
      </c>
      <c r="F35" s="117">
        <v>84.725956104689</v>
      </c>
      <c r="G35" s="118">
        <v>0</v>
      </c>
      <c r="H35" s="117">
        <v>15.274043895311</v>
      </c>
      <c r="I35" s="118">
        <v>0</v>
      </c>
      <c r="J35" s="118">
        <v>0</v>
      </c>
      <c r="K35" s="118">
        <v>0</v>
      </c>
      <c r="L35" s="118">
        <v>0</v>
      </c>
      <c r="M35" s="118">
        <v>0</v>
      </c>
    </row>
    <row r="36" s="104" customFormat="1" ht="18.6" customHeight="1" spans="1:13">
      <c r="A36" s="143" t="s">
        <v>82</v>
      </c>
      <c r="B36" s="144"/>
      <c r="C36" s="145"/>
      <c r="D36" s="116" t="s">
        <v>71</v>
      </c>
      <c r="E36" s="117">
        <f t="shared" ref="E36:E38" si="5">SUM(F36:M36)</f>
        <v>111.7914327</v>
      </c>
      <c r="F36" s="117">
        <v>50.7244327</v>
      </c>
      <c r="G36" s="117">
        <v>3.586</v>
      </c>
      <c r="H36" s="117">
        <v>0.313</v>
      </c>
      <c r="I36" s="117">
        <v>23.82</v>
      </c>
      <c r="J36" s="117">
        <v>29.338</v>
      </c>
      <c r="K36" s="118">
        <v>0</v>
      </c>
      <c r="L36" s="118">
        <v>0</v>
      </c>
      <c r="M36" s="117">
        <v>4.01</v>
      </c>
    </row>
    <row r="37" s="104" customFormat="1" ht="18.6" customHeight="1" spans="1:13">
      <c r="A37" s="146"/>
      <c r="B37" s="147"/>
      <c r="C37" s="148"/>
      <c r="D37" s="116" t="s">
        <v>74</v>
      </c>
      <c r="E37" s="118">
        <f t="shared" si="5"/>
        <v>1283</v>
      </c>
      <c r="F37" s="118">
        <v>1130</v>
      </c>
      <c r="G37" s="118">
        <v>4</v>
      </c>
      <c r="H37" s="118">
        <v>1</v>
      </c>
      <c r="I37" s="118">
        <v>39</v>
      </c>
      <c r="J37" s="118">
        <v>82</v>
      </c>
      <c r="K37" s="118">
        <v>0</v>
      </c>
      <c r="L37" s="118">
        <v>0</v>
      </c>
      <c r="M37" s="118">
        <v>27</v>
      </c>
    </row>
    <row r="38" s="104" customFormat="1" ht="18.6" customHeight="1" spans="1:13">
      <c r="A38" s="146"/>
      <c r="B38" s="147"/>
      <c r="C38" s="148"/>
      <c r="D38" s="116" t="s">
        <v>72</v>
      </c>
      <c r="E38" s="117">
        <f t="shared" si="5"/>
        <v>19.257176</v>
      </c>
      <c r="F38" s="117">
        <v>18.059605</v>
      </c>
      <c r="G38" s="117">
        <v>0.240528</v>
      </c>
      <c r="H38" s="118">
        <v>0.009434</v>
      </c>
      <c r="I38" s="117">
        <v>0.573577</v>
      </c>
      <c r="J38" s="117">
        <v>0.212895</v>
      </c>
      <c r="K38" s="118">
        <v>0</v>
      </c>
      <c r="L38" s="118">
        <v>0</v>
      </c>
      <c r="M38" s="117">
        <v>0.161137</v>
      </c>
    </row>
    <row r="39" s="104" customFormat="1" ht="18.6" customHeight="1" spans="1:13">
      <c r="A39" s="146"/>
      <c r="B39" s="147"/>
      <c r="C39" s="148"/>
      <c r="D39" s="116" t="s">
        <v>19</v>
      </c>
      <c r="E39" s="117">
        <v>122.56</v>
      </c>
      <c r="F39" s="117">
        <v>177.697297789352</v>
      </c>
      <c r="G39" s="117">
        <v>-78.2569235275187</v>
      </c>
      <c r="H39" s="118" t="e">
        <v>#DIV/0!</v>
      </c>
      <c r="I39" s="117">
        <v>-29.9506117354528</v>
      </c>
      <c r="J39" s="117">
        <v>46.7806098881021</v>
      </c>
      <c r="K39" s="118">
        <v>0</v>
      </c>
      <c r="L39" s="118">
        <v>0</v>
      </c>
      <c r="M39" s="118">
        <v>103.823823317353</v>
      </c>
    </row>
    <row r="40" s="104" customFormat="1" ht="18.6" customHeight="1" spans="1:13">
      <c r="A40" s="149"/>
      <c r="B40" s="150"/>
      <c r="C40" s="151"/>
      <c r="D40" s="116" t="s">
        <v>20</v>
      </c>
      <c r="E40" s="117">
        <v>1.02179547780706</v>
      </c>
      <c r="F40" s="117">
        <v>93.7811701985795</v>
      </c>
      <c r="G40" s="117">
        <v>1.24903049128283</v>
      </c>
      <c r="H40" s="117">
        <v>0.0489895299289989</v>
      </c>
      <c r="I40" s="117">
        <v>2.97851045241524</v>
      </c>
      <c r="J40" s="117">
        <v>1.1055359311251</v>
      </c>
      <c r="K40" s="118">
        <v>0</v>
      </c>
      <c r="L40" s="118">
        <v>0</v>
      </c>
      <c r="M40" s="117">
        <v>0.836763396668338</v>
      </c>
    </row>
    <row r="41" s="104" customFormat="1" ht="21" customHeight="1" spans="1:13">
      <c r="A41" s="152" t="s">
        <v>83</v>
      </c>
      <c r="B41" s="153"/>
      <c r="C41" s="153"/>
      <c r="D41" s="154"/>
      <c r="E41" s="117">
        <f t="shared" ref="E41:E48" si="6">SUM(F41:M41)</f>
        <v>4.670943</v>
      </c>
      <c r="F41" s="117">
        <v>0</v>
      </c>
      <c r="G41" s="117">
        <v>4.670943</v>
      </c>
      <c r="H41" s="117">
        <v>0</v>
      </c>
      <c r="I41" s="117">
        <v>0</v>
      </c>
      <c r="J41" s="118">
        <v>0</v>
      </c>
      <c r="K41" s="118">
        <v>0</v>
      </c>
      <c r="L41" s="118">
        <v>0</v>
      </c>
      <c r="M41" s="117">
        <v>0</v>
      </c>
    </row>
    <row r="42" s="104" customFormat="1" ht="21" customHeight="1" spans="1:13">
      <c r="A42" s="152" t="s">
        <v>84</v>
      </c>
      <c r="B42" s="153"/>
      <c r="C42" s="153"/>
      <c r="D42" s="154"/>
      <c r="E42" s="117">
        <f t="shared" si="6"/>
        <v>0.251726</v>
      </c>
      <c r="F42" s="117">
        <v>0.236632</v>
      </c>
      <c r="G42" s="117">
        <v>0</v>
      </c>
      <c r="H42" s="118">
        <v>0</v>
      </c>
      <c r="I42" s="117">
        <v>0.015094</v>
      </c>
      <c r="J42" s="118">
        <v>0</v>
      </c>
      <c r="K42" s="118">
        <v>0</v>
      </c>
      <c r="L42" s="118">
        <v>0</v>
      </c>
      <c r="M42" s="118">
        <v>0</v>
      </c>
    </row>
    <row r="43" s="104" customFormat="1" ht="21" customHeight="1" spans="1:13">
      <c r="A43" s="152" t="s">
        <v>85</v>
      </c>
      <c r="B43" s="153"/>
      <c r="C43" s="153"/>
      <c r="D43" s="154"/>
      <c r="E43" s="117">
        <f t="shared" si="6"/>
        <v>406.233028</v>
      </c>
      <c r="F43" s="117">
        <v>244.25828</v>
      </c>
      <c r="G43" s="117">
        <v>70.581913</v>
      </c>
      <c r="H43" s="117">
        <v>16.721191</v>
      </c>
      <c r="I43" s="117">
        <v>1.518866</v>
      </c>
      <c r="J43" s="117">
        <v>68.66224</v>
      </c>
      <c r="K43" s="117">
        <v>1.301887</v>
      </c>
      <c r="L43" s="117">
        <v>0</v>
      </c>
      <c r="M43" s="117">
        <v>3.188651</v>
      </c>
    </row>
    <row r="44" s="104" customFormat="1" ht="21" customHeight="1" spans="1:13">
      <c r="A44" s="152" t="s">
        <v>86</v>
      </c>
      <c r="B44" s="153"/>
      <c r="C44" s="153"/>
      <c r="D44" s="154"/>
      <c r="E44" s="117">
        <f t="shared" si="6"/>
        <v>367.880849</v>
      </c>
      <c r="F44" s="117">
        <v>199.945024</v>
      </c>
      <c r="G44" s="117">
        <v>79.815774</v>
      </c>
      <c r="H44" s="117">
        <v>29.158905</v>
      </c>
      <c r="I44" s="117">
        <v>11.121036</v>
      </c>
      <c r="J44" s="117">
        <v>40.869393</v>
      </c>
      <c r="K44" s="117">
        <v>3.872426</v>
      </c>
      <c r="L44" s="117">
        <v>0.048075</v>
      </c>
      <c r="M44" s="117">
        <v>3.050216</v>
      </c>
    </row>
    <row r="45" s="104" customFormat="1" ht="21" customHeight="1" spans="1:13">
      <c r="A45" s="152" t="s">
        <v>87</v>
      </c>
      <c r="B45" s="153"/>
      <c r="C45" s="153"/>
      <c r="D45" s="154"/>
      <c r="E45" s="117">
        <f t="shared" si="6"/>
        <v>164.725217</v>
      </c>
      <c r="F45" s="117">
        <v>124.398927</v>
      </c>
      <c r="G45" s="117">
        <v>26.050982</v>
      </c>
      <c r="H45" s="117">
        <v>8.854924</v>
      </c>
      <c r="I45" s="117">
        <v>0.272108</v>
      </c>
      <c r="J45" s="117">
        <v>2.624476</v>
      </c>
      <c r="K45" s="117">
        <v>2.5238</v>
      </c>
      <c r="L45" s="117">
        <v>0</v>
      </c>
      <c r="M45" s="118">
        <v>0</v>
      </c>
    </row>
    <row r="46" s="104" customFormat="1" ht="21" customHeight="1" spans="1:13">
      <c r="A46" s="152" t="s">
        <v>88</v>
      </c>
      <c r="B46" s="153"/>
      <c r="C46" s="153"/>
      <c r="D46" s="154"/>
      <c r="E46" s="117">
        <f t="shared" si="6"/>
        <v>836.517954</v>
      </c>
      <c r="F46" s="117">
        <v>65.88</v>
      </c>
      <c r="G46" s="118">
        <v>219.533379</v>
      </c>
      <c r="H46" s="117">
        <v>541.426025</v>
      </c>
      <c r="I46" s="118">
        <v>0</v>
      </c>
      <c r="J46" s="117">
        <v>-0.801913</v>
      </c>
      <c r="K46" s="118">
        <v>0</v>
      </c>
      <c r="L46" s="117">
        <v>10.480463</v>
      </c>
      <c r="M46" s="118">
        <v>0</v>
      </c>
    </row>
    <row r="47" s="104" customFormat="1" ht="21" customHeight="1" spans="1:13">
      <c r="A47" s="152" t="s">
        <v>89</v>
      </c>
      <c r="B47" s="153"/>
      <c r="C47" s="153"/>
      <c r="D47" s="154"/>
      <c r="E47" s="117">
        <f t="shared" si="6"/>
        <v>836.517954</v>
      </c>
      <c r="F47" s="117">
        <v>65.88</v>
      </c>
      <c r="G47" s="117">
        <v>219.533379</v>
      </c>
      <c r="H47" s="117">
        <v>541.426025</v>
      </c>
      <c r="I47" s="118">
        <v>0</v>
      </c>
      <c r="J47" s="117">
        <v>-0.801913</v>
      </c>
      <c r="K47" s="118">
        <v>0</v>
      </c>
      <c r="L47" s="117">
        <v>10.480463</v>
      </c>
      <c r="M47" s="118">
        <v>0</v>
      </c>
    </row>
    <row r="48" s="104" customFormat="1" ht="21" customHeight="1" spans="1:13">
      <c r="A48" s="152" t="s">
        <v>90</v>
      </c>
      <c r="B48" s="153"/>
      <c r="C48" s="153"/>
      <c r="D48" s="154"/>
      <c r="E48" s="117">
        <f t="shared" si="6"/>
        <v>1.23404149121598e-12</v>
      </c>
      <c r="F48" s="117">
        <v>1.13686837721616e-12</v>
      </c>
      <c r="G48" s="117">
        <v>0</v>
      </c>
      <c r="H48" s="117">
        <v>1.31450406115619e-13</v>
      </c>
      <c r="I48" s="118">
        <v>-1.85877979674842e-15</v>
      </c>
      <c r="J48" s="118">
        <v>0</v>
      </c>
      <c r="K48" s="118">
        <v>0</v>
      </c>
      <c r="L48" s="118">
        <v>0</v>
      </c>
      <c r="M48" s="118">
        <v>-3.24185123190546e-14</v>
      </c>
    </row>
    <row r="49" s="104" customFormat="1" ht="51" customHeight="1" spans="1:12">
      <c r="A49" s="155" t="s">
        <v>91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60"/>
    </row>
    <row r="50" s="104" customFormat="1" ht="21.75" customHeight="1" spans="1:12">
      <c r="A50" s="156" t="s">
        <v>92</v>
      </c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61"/>
    </row>
    <row r="51" s="104" customFormat="1" ht="26.25" customHeight="1" spans="1:13">
      <c r="A51" s="157" t="s">
        <v>93</v>
      </c>
      <c r="B51" s="157"/>
      <c r="C51" s="157"/>
      <c r="D51" s="157"/>
      <c r="E51" s="157" t="s">
        <v>94</v>
      </c>
      <c r="F51" s="157" t="s">
        <v>62</v>
      </c>
      <c r="G51" s="157" t="s">
        <v>63</v>
      </c>
      <c r="H51" s="157" t="s">
        <v>64</v>
      </c>
      <c r="I51" s="157" t="s">
        <v>95</v>
      </c>
      <c r="J51" s="157" t="s">
        <v>66</v>
      </c>
      <c r="K51" s="157" t="s">
        <v>67</v>
      </c>
      <c r="L51" s="157" t="s">
        <v>68</v>
      </c>
      <c r="M51" s="112" t="s">
        <v>69</v>
      </c>
    </row>
    <row r="52" s="104" customFormat="1" ht="18" customHeight="1" spans="1:13">
      <c r="A52" s="113" t="s">
        <v>96</v>
      </c>
      <c r="B52" s="114"/>
      <c r="C52" s="115"/>
      <c r="D52" s="116" t="s">
        <v>97</v>
      </c>
      <c r="E52" s="117">
        <f t="shared" ref="E52:E62" si="7">SUM(F52:M52)</f>
        <v>4576.2435410008</v>
      </c>
      <c r="F52" s="117">
        <v>1997.993895</v>
      </c>
      <c r="G52" s="117">
        <v>700.099772</v>
      </c>
      <c r="H52" s="117">
        <v>605.2296640008</v>
      </c>
      <c r="I52" s="117">
        <v>222.461228</v>
      </c>
      <c r="J52" s="117">
        <v>701.773826</v>
      </c>
      <c r="K52" s="117">
        <v>115.686069</v>
      </c>
      <c r="L52" s="117">
        <v>4.946172</v>
      </c>
      <c r="M52" s="117">
        <v>228.052915</v>
      </c>
    </row>
    <row r="53" s="104" customFormat="1" ht="18" customHeight="1" spans="1:13">
      <c r="A53" s="119"/>
      <c r="B53" s="120"/>
      <c r="C53" s="121"/>
      <c r="D53" s="116" t="s">
        <v>98</v>
      </c>
      <c r="E53" s="118">
        <f t="shared" si="7"/>
        <v>14354</v>
      </c>
      <c r="F53" s="118">
        <v>8203</v>
      </c>
      <c r="G53" s="118">
        <v>1941</v>
      </c>
      <c r="H53" s="118">
        <v>1583</v>
      </c>
      <c r="I53" s="118">
        <v>329</v>
      </c>
      <c r="J53" s="118">
        <v>1614</v>
      </c>
      <c r="K53" s="118">
        <v>296</v>
      </c>
      <c r="L53" s="118">
        <v>66</v>
      </c>
      <c r="M53" s="118">
        <v>322</v>
      </c>
    </row>
    <row r="54" s="104" customFormat="1" ht="18" customHeight="1" spans="1:13">
      <c r="A54" s="119"/>
      <c r="B54" s="120"/>
      <c r="C54" s="121"/>
      <c r="D54" s="116" t="s">
        <v>99</v>
      </c>
      <c r="E54" s="117">
        <v>42.8612184100044</v>
      </c>
      <c r="F54" s="117">
        <v>41.7980782755142</v>
      </c>
      <c r="G54" s="117">
        <v>36.0212391235483</v>
      </c>
      <c r="H54" s="117">
        <v>55.824616197715</v>
      </c>
      <c r="I54" s="117">
        <v>69.914207575953</v>
      </c>
      <c r="J54" s="117">
        <v>39.0000762841712</v>
      </c>
      <c r="K54" s="117">
        <v>42.3247919532616</v>
      </c>
      <c r="L54" s="117">
        <v>41.4791838092903</v>
      </c>
      <c r="M54" s="117">
        <v>48.9198017326908</v>
      </c>
    </row>
    <row r="55" s="104" customFormat="1" ht="18" customHeight="1" spans="1:13">
      <c r="A55" s="119"/>
      <c r="B55" s="120"/>
      <c r="C55" s="121"/>
      <c r="D55" s="116" t="s">
        <v>100</v>
      </c>
      <c r="E55" s="117">
        <f t="shared" si="7"/>
        <v>17783.45605</v>
      </c>
      <c r="F55" s="117">
        <v>9640.718735</v>
      </c>
      <c r="G55" s="117">
        <v>2516.397796</v>
      </c>
      <c r="H55" s="117">
        <v>1533.866105</v>
      </c>
      <c r="I55" s="117">
        <v>478.01541</v>
      </c>
      <c r="J55" s="117">
        <v>2312.363177</v>
      </c>
      <c r="K55" s="117">
        <v>444.857707</v>
      </c>
      <c r="L55" s="117">
        <v>2.099</v>
      </c>
      <c r="M55" s="117">
        <v>855.13812</v>
      </c>
    </row>
    <row r="56" s="104" customFormat="1" ht="18" customHeight="1" spans="1:13">
      <c r="A56" s="122"/>
      <c r="B56" s="123"/>
      <c r="C56" s="124"/>
      <c r="D56" s="116" t="s">
        <v>101</v>
      </c>
      <c r="E56" s="118">
        <f t="shared" si="7"/>
        <v>7168</v>
      </c>
      <c r="F56" s="118">
        <v>2210</v>
      </c>
      <c r="G56" s="118">
        <v>1262</v>
      </c>
      <c r="H56" s="118">
        <v>1573</v>
      </c>
      <c r="I56" s="118">
        <v>197</v>
      </c>
      <c r="J56" s="118">
        <v>1397</v>
      </c>
      <c r="K56" s="118">
        <v>142</v>
      </c>
      <c r="L56" s="118">
        <v>22</v>
      </c>
      <c r="M56" s="118">
        <v>365</v>
      </c>
    </row>
    <row r="57" s="104" customFormat="1" ht="18" customHeight="1" spans="1:13">
      <c r="A57" s="113" t="s">
        <v>73</v>
      </c>
      <c r="B57" s="114"/>
      <c r="C57" s="115"/>
      <c r="D57" s="116" t="s">
        <v>97</v>
      </c>
      <c r="E57" s="117">
        <f t="shared" si="7"/>
        <v>1.567274</v>
      </c>
      <c r="F57" s="117">
        <v>0</v>
      </c>
      <c r="G57" s="117">
        <v>1.567274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8">
        <v>0</v>
      </c>
    </row>
    <row r="58" s="104" customFormat="1" ht="18" customHeight="1" spans="1:13">
      <c r="A58" s="119"/>
      <c r="B58" s="120"/>
      <c r="C58" s="121"/>
      <c r="D58" s="116" t="s">
        <v>98</v>
      </c>
      <c r="E58" s="118">
        <f t="shared" si="7"/>
        <v>6</v>
      </c>
      <c r="F58" s="118">
        <v>0</v>
      </c>
      <c r="G58" s="118">
        <v>6</v>
      </c>
      <c r="H58" s="118">
        <v>0</v>
      </c>
      <c r="I58" s="118">
        <v>0</v>
      </c>
      <c r="J58" s="118">
        <v>0</v>
      </c>
      <c r="K58" s="118">
        <v>0</v>
      </c>
      <c r="L58" s="118">
        <v>0</v>
      </c>
      <c r="M58" s="118">
        <v>0</v>
      </c>
    </row>
    <row r="59" s="104" customFormat="1" ht="18" customHeight="1" spans="1:13">
      <c r="A59" s="119"/>
      <c r="B59" s="120"/>
      <c r="C59" s="121"/>
      <c r="D59" s="116" t="s">
        <v>100</v>
      </c>
      <c r="E59" s="117">
        <f t="shared" si="7"/>
        <v>1361.078156</v>
      </c>
      <c r="F59" s="117">
        <v>1270.42656</v>
      </c>
      <c r="G59" s="117">
        <v>90.301596</v>
      </c>
      <c r="H59" s="117">
        <v>0</v>
      </c>
      <c r="I59" s="117">
        <v>0.35</v>
      </c>
      <c r="J59" s="117">
        <v>0</v>
      </c>
      <c r="K59" s="117">
        <v>0</v>
      </c>
      <c r="L59" s="117">
        <v>0</v>
      </c>
      <c r="M59" s="118">
        <v>0</v>
      </c>
    </row>
    <row r="60" s="104" customFormat="1" ht="18" customHeight="1" spans="1:13">
      <c r="A60" s="122"/>
      <c r="B60" s="123"/>
      <c r="C60" s="124"/>
      <c r="D60" s="116" t="s">
        <v>101</v>
      </c>
      <c r="E60" s="118">
        <f t="shared" si="7"/>
        <v>32</v>
      </c>
      <c r="F60" s="118">
        <v>6</v>
      </c>
      <c r="G60" s="118">
        <v>25</v>
      </c>
      <c r="H60" s="118">
        <v>0</v>
      </c>
      <c r="I60" s="118">
        <v>1</v>
      </c>
      <c r="J60" s="118">
        <v>0</v>
      </c>
      <c r="K60" s="118">
        <v>0</v>
      </c>
      <c r="L60" s="118">
        <v>0</v>
      </c>
      <c r="M60" s="118">
        <v>0</v>
      </c>
    </row>
    <row r="61" s="104" customFormat="1" ht="18" customHeight="1" spans="1:13">
      <c r="A61" s="158" t="s">
        <v>75</v>
      </c>
      <c r="B61" s="134" t="s">
        <v>76</v>
      </c>
      <c r="C61" s="134" t="s">
        <v>70</v>
      </c>
      <c r="D61" s="116" t="s">
        <v>97</v>
      </c>
      <c r="E61" s="117">
        <f t="shared" si="7"/>
        <v>3244.200599976</v>
      </c>
      <c r="F61" s="117">
        <v>1189.168626</v>
      </c>
      <c r="G61" s="117">
        <v>620.895872</v>
      </c>
      <c r="H61" s="117">
        <v>348.712400976</v>
      </c>
      <c r="I61" s="117">
        <v>197.436058</v>
      </c>
      <c r="J61" s="117">
        <v>586.04941</v>
      </c>
      <c r="K61" s="117">
        <v>113.574172</v>
      </c>
      <c r="L61" s="117">
        <v>0.510172</v>
      </c>
      <c r="M61" s="117">
        <v>187.853889</v>
      </c>
    </row>
    <row r="62" s="104" customFormat="1" ht="18" customHeight="1" spans="1:13">
      <c r="A62" s="158"/>
      <c r="B62" s="137"/>
      <c r="C62" s="137"/>
      <c r="D62" s="116" t="s">
        <v>98</v>
      </c>
      <c r="E62" s="118">
        <f t="shared" si="7"/>
        <v>6151</v>
      </c>
      <c r="F62" s="118">
        <v>2687</v>
      </c>
      <c r="G62" s="118">
        <v>1211</v>
      </c>
      <c r="H62" s="118">
        <v>391</v>
      </c>
      <c r="I62" s="118">
        <v>249</v>
      </c>
      <c r="J62" s="118">
        <v>1003</v>
      </c>
      <c r="K62" s="118">
        <v>291</v>
      </c>
      <c r="L62" s="118">
        <v>2</v>
      </c>
      <c r="M62" s="118">
        <v>317</v>
      </c>
    </row>
    <row r="63" s="104" customFormat="1" ht="18" customHeight="1" spans="1:13">
      <c r="A63" s="158"/>
      <c r="B63" s="137"/>
      <c r="C63" s="137"/>
      <c r="D63" s="116" t="s">
        <v>102</v>
      </c>
      <c r="E63" s="117">
        <v>37.2021507183402</v>
      </c>
      <c r="F63" s="117">
        <v>29.15</v>
      </c>
      <c r="G63" s="117">
        <v>41.9112053593217</v>
      </c>
      <c r="H63" s="117">
        <v>71.7859869028397</v>
      </c>
      <c r="I63" s="117">
        <v>64.8489855263463</v>
      </c>
      <c r="J63" s="117">
        <v>34.7510377940476</v>
      </c>
      <c r="K63" s="117">
        <v>42.7563351045032</v>
      </c>
      <c r="L63" s="117">
        <v>36.5471047975185</v>
      </c>
      <c r="M63" s="117">
        <v>41.0725008516655</v>
      </c>
    </row>
    <row r="64" s="104" customFormat="1" ht="18" customHeight="1" spans="1:13">
      <c r="A64" s="158"/>
      <c r="B64" s="137"/>
      <c r="C64" s="137"/>
      <c r="D64" s="116" t="s">
        <v>100</v>
      </c>
      <c r="E64" s="117">
        <f t="shared" ref="E64:E67" si="8">SUM(F64:M64)</f>
        <v>13366.166523</v>
      </c>
      <c r="F64" s="117">
        <v>6866.773438</v>
      </c>
      <c r="G64" s="117">
        <v>1637.990917</v>
      </c>
      <c r="H64" s="117">
        <v>1263.298048</v>
      </c>
      <c r="I64" s="117">
        <v>389.80071</v>
      </c>
      <c r="J64" s="117">
        <v>1962.227867</v>
      </c>
      <c r="K64" s="117">
        <v>441.539141</v>
      </c>
      <c r="L64" s="117">
        <v>0.71</v>
      </c>
      <c r="M64" s="117">
        <v>803.826402</v>
      </c>
    </row>
    <row r="65" s="104" customFormat="1" ht="18" customHeight="1" spans="1:13">
      <c r="A65" s="158"/>
      <c r="B65" s="137"/>
      <c r="C65" s="142"/>
      <c r="D65" s="116" t="s">
        <v>101</v>
      </c>
      <c r="E65" s="118">
        <f t="shared" si="8"/>
        <v>4547</v>
      </c>
      <c r="F65" s="118">
        <v>1896</v>
      </c>
      <c r="G65" s="118">
        <v>541</v>
      </c>
      <c r="H65" s="118">
        <v>475</v>
      </c>
      <c r="I65" s="118">
        <v>142</v>
      </c>
      <c r="J65" s="118">
        <v>1011</v>
      </c>
      <c r="K65" s="118">
        <v>137</v>
      </c>
      <c r="L65" s="118">
        <v>2</v>
      </c>
      <c r="M65" s="118">
        <v>343</v>
      </c>
    </row>
    <row r="66" s="104" customFormat="1" ht="18" customHeight="1" spans="1:13">
      <c r="A66" s="158"/>
      <c r="B66" s="137"/>
      <c r="C66" s="134" t="s">
        <v>78</v>
      </c>
      <c r="D66" s="116" t="s">
        <v>97</v>
      </c>
      <c r="E66" s="117">
        <f t="shared" si="8"/>
        <v>553.0711</v>
      </c>
      <c r="F66" s="117">
        <v>11.519865</v>
      </c>
      <c r="G66" s="117">
        <v>101.731631</v>
      </c>
      <c r="H66" s="117">
        <v>13.508705</v>
      </c>
      <c r="I66" s="117">
        <v>121.340131</v>
      </c>
      <c r="J66" s="117">
        <v>238.815571</v>
      </c>
      <c r="K66" s="117">
        <v>19.642097</v>
      </c>
      <c r="L66" s="118">
        <v>0</v>
      </c>
      <c r="M66" s="117">
        <v>46.5131</v>
      </c>
    </row>
    <row r="67" s="104" customFormat="1" ht="18" customHeight="1" spans="1:13">
      <c r="A67" s="158"/>
      <c r="B67" s="137"/>
      <c r="C67" s="137"/>
      <c r="D67" s="116" t="s">
        <v>98</v>
      </c>
      <c r="E67" s="118">
        <f t="shared" si="8"/>
        <v>716</v>
      </c>
      <c r="F67" s="118">
        <v>25</v>
      </c>
      <c r="G67" s="118">
        <v>151</v>
      </c>
      <c r="H67" s="118">
        <v>5</v>
      </c>
      <c r="I67" s="118">
        <v>130</v>
      </c>
      <c r="J67" s="118">
        <v>353</v>
      </c>
      <c r="K67" s="118">
        <v>31</v>
      </c>
      <c r="L67" s="118">
        <v>0</v>
      </c>
      <c r="M67" s="118">
        <v>21</v>
      </c>
    </row>
    <row r="68" s="104" customFormat="1" ht="18" customHeight="1" spans="1:13">
      <c r="A68" s="158"/>
      <c r="B68" s="137"/>
      <c r="C68" s="137"/>
      <c r="D68" s="116" t="s">
        <v>102</v>
      </c>
      <c r="E68" s="117">
        <v>180.308917231538</v>
      </c>
      <c r="F68" s="117">
        <v>375.24</v>
      </c>
      <c r="G68" s="117">
        <v>39.2915836791875</v>
      </c>
      <c r="H68" s="117">
        <v>401.391693931333</v>
      </c>
      <c r="I68" s="117">
        <v>4154.0428269234</v>
      </c>
      <c r="J68" s="117">
        <v>3422.32230413319</v>
      </c>
      <c r="K68" s="117">
        <v>61.8612815640339</v>
      </c>
      <c r="L68" s="118">
        <v>0</v>
      </c>
      <c r="M68" s="117">
        <v>-17201.5902366864</v>
      </c>
    </row>
    <row r="69" s="104" customFormat="1" ht="18" customHeight="1" spans="1:13">
      <c r="A69" s="158"/>
      <c r="B69" s="137"/>
      <c r="C69" s="137"/>
      <c r="D69" s="116" t="s">
        <v>100</v>
      </c>
      <c r="E69" s="117">
        <f t="shared" ref="E69:E72" si="9">SUM(F69:M69)</f>
        <v>1697.068966</v>
      </c>
      <c r="F69" s="117">
        <v>323.77773</v>
      </c>
      <c r="G69" s="117">
        <v>155.160184</v>
      </c>
      <c r="H69" s="117">
        <v>5.134326</v>
      </c>
      <c r="I69" s="117">
        <v>260.90211</v>
      </c>
      <c r="J69" s="117">
        <v>856.883277</v>
      </c>
      <c r="K69" s="117">
        <v>57.556639</v>
      </c>
      <c r="L69" s="118">
        <v>0</v>
      </c>
      <c r="M69" s="118">
        <v>37.6547</v>
      </c>
    </row>
    <row r="70" s="104" customFormat="1" ht="18" customHeight="1" spans="1:13">
      <c r="A70" s="158"/>
      <c r="B70" s="142"/>
      <c r="C70" s="142"/>
      <c r="D70" s="116" t="s">
        <v>101</v>
      </c>
      <c r="E70" s="118">
        <f t="shared" si="9"/>
        <v>660</v>
      </c>
      <c r="F70" s="118">
        <v>43</v>
      </c>
      <c r="G70" s="118">
        <v>65</v>
      </c>
      <c r="H70" s="118">
        <v>5</v>
      </c>
      <c r="I70" s="118">
        <v>81</v>
      </c>
      <c r="J70" s="118">
        <v>436</v>
      </c>
      <c r="K70" s="118">
        <v>13</v>
      </c>
      <c r="L70" s="118">
        <v>0</v>
      </c>
      <c r="M70" s="118">
        <v>17</v>
      </c>
    </row>
    <row r="71" s="104" customFormat="1" ht="18" customHeight="1" spans="1:13">
      <c r="A71" s="158"/>
      <c r="B71" s="113" t="s">
        <v>103</v>
      </c>
      <c r="C71" s="115"/>
      <c r="D71" s="116" t="s">
        <v>97</v>
      </c>
      <c r="E71" s="117">
        <f t="shared" si="9"/>
        <v>3173.039517976</v>
      </c>
      <c r="F71" s="117">
        <v>1142.794355</v>
      </c>
      <c r="G71" s="118">
        <v>603.606862</v>
      </c>
      <c r="H71" s="117">
        <v>341.214588976</v>
      </c>
      <c r="I71" s="117">
        <v>197.436058</v>
      </c>
      <c r="J71" s="117">
        <v>586.04941</v>
      </c>
      <c r="K71" s="117">
        <v>113.574172</v>
      </c>
      <c r="L71" s="117">
        <v>0.510172</v>
      </c>
      <c r="M71" s="117">
        <v>187.8539</v>
      </c>
    </row>
    <row r="72" s="104" customFormat="1" ht="18" customHeight="1" spans="1:13">
      <c r="A72" s="158"/>
      <c r="B72" s="119"/>
      <c r="C72" s="121"/>
      <c r="D72" s="116" t="s">
        <v>98</v>
      </c>
      <c r="E72" s="118">
        <f t="shared" si="9"/>
        <v>5940</v>
      </c>
      <c r="F72" s="118">
        <v>2531</v>
      </c>
      <c r="G72" s="118">
        <v>1193</v>
      </c>
      <c r="H72" s="118">
        <v>354</v>
      </c>
      <c r="I72" s="118">
        <v>249</v>
      </c>
      <c r="J72" s="118">
        <v>1003</v>
      </c>
      <c r="K72" s="118">
        <v>291</v>
      </c>
      <c r="L72" s="118">
        <v>2</v>
      </c>
      <c r="M72" s="118">
        <v>317</v>
      </c>
    </row>
    <row r="73" s="104" customFormat="1" ht="18" customHeight="1" spans="1:13">
      <c r="A73" s="158"/>
      <c r="B73" s="119"/>
      <c r="C73" s="121"/>
      <c r="D73" s="116" t="s">
        <v>102</v>
      </c>
      <c r="E73" s="117">
        <v>37.0646768306438</v>
      </c>
      <c r="F73" s="162">
        <v>29.15</v>
      </c>
      <c r="G73" s="117">
        <v>41.2963342544765</v>
      </c>
      <c r="H73" s="117">
        <v>73.5536892213665</v>
      </c>
      <c r="I73" s="117">
        <v>64.8538086343481</v>
      </c>
      <c r="J73" s="117">
        <v>34.7510377940476</v>
      </c>
      <c r="K73" s="117">
        <v>42.8019397562197</v>
      </c>
      <c r="L73" s="117">
        <v>36.5471047975185</v>
      </c>
      <c r="M73" s="117">
        <v>41.072503256713</v>
      </c>
    </row>
    <row r="74" s="104" customFormat="1" ht="18" customHeight="1" spans="1:13">
      <c r="A74" s="158"/>
      <c r="B74" s="119"/>
      <c r="C74" s="121"/>
      <c r="D74" s="116" t="s">
        <v>100</v>
      </c>
      <c r="E74" s="117">
        <f t="shared" ref="E74:E119" si="10">SUM(F74:M74)</f>
        <v>12581.823175</v>
      </c>
      <c r="F74" s="117">
        <v>6207.557876</v>
      </c>
      <c r="G74" s="118">
        <v>1593.246407</v>
      </c>
      <c r="H74" s="117">
        <v>1182.914774</v>
      </c>
      <c r="I74" s="117">
        <v>389.80071</v>
      </c>
      <c r="J74" s="117">
        <v>1962.227867</v>
      </c>
      <c r="K74" s="117">
        <v>441.539141</v>
      </c>
      <c r="L74" s="117">
        <v>0.71</v>
      </c>
      <c r="M74" s="117">
        <v>803.8264</v>
      </c>
    </row>
    <row r="75" s="104" customFormat="1" ht="18" customHeight="1" spans="1:13">
      <c r="A75" s="158"/>
      <c r="B75" s="122"/>
      <c r="C75" s="124"/>
      <c r="D75" s="116" t="s">
        <v>101</v>
      </c>
      <c r="E75" s="118">
        <f t="shared" si="10"/>
        <v>4353</v>
      </c>
      <c r="F75" s="118">
        <v>1754</v>
      </c>
      <c r="G75" s="118">
        <v>523</v>
      </c>
      <c r="H75" s="118">
        <v>441</v>
      </c>
      <c r="I75" s="118">
        <v>142</v>
      </c>
      <c r="J75" s="118">
        <v>1011</v>
      </c>
      <c r="K75" s="118">
        <v>137</v>
      </c>
      <c r="L75" s="118">
        <v>2</v>
      </c>
      <c r="M75" s="118">
        <v>343</v>
      </c>
    </row>
    <row r="76" s="104" customFormat="1" ht="18" customHeight="1" spans="1:13">
      <c r="A76" s="158"/>
      <c r="B76" s="113" t="s">
        <v>80</v>
      </c>
      <c r="C76" s="115"/>
      <c r="D76" s="116" t="s">
        <v>97</v>
      </c>
      <c r="E76" s="117">
        <f t="shared" si="10"/>
        <v>49.492489</v>
      </c>
      <c r="F76" s="117">
        <v>25.270667</v>
      </c>
      <c r="G76" s="117">
        <v>17.28901</v>
      </c>
      <c r="H76" s="117">
        <v>6.932812</v>
      </c>
      <c r="I76" s="117">
        <v>0</v>
      </c>
      <c r="J76" s="117">
        <v>0</v>
      </c>
      <c r="K76" s="117">
        <v>0</v>
      </c>
      <c r="L76" s="118">
        <v>0</v>
      </c>
      <c r="M76" s="118">
        <v>0</v>
      </c>
    </row>
    <row r="77" s="104" customFormat="1" ht="18" customHeight="1" spans="1:13">
      <c r="A77" s="158"/>
      <c r="B77" s="119"/>
      <c r="C77" s="121"/>
      <c r="D77" s="116" t="s">
        <v>98</v>
      </c>
      <c r="E77" s="118">
        <f t="shared" si="10"/>
        <v>159</v>
      </c>
      <c r="F77" s="118">
        <v>107</v>
      </c>
      <c r="G77" s="118">
        <v>18</v>
      </c>
      <c r="H77" s="118">
        <v>34</v>
      </c>
      <c r="I77" s="118">
        <v>0</v>
      </c>
      <c r="J77" s="118">
        <v>0</v>
      </c>
      <c r="K77" s="118">
        <v>0</v>
      </c>
      <c r="L77" s="118">
        <v>0</v>
      </c>
      <c r="M77" s="118">
        <v>0</v>
      </c>
    </row>
    <row r="78" s="104" customFormat="1" ht="18" customHeight="1" spans="1:13">
      <c r="A78" s="158"/>
      <c r="B78" s="119"/>
      <c r="C78" s="121"/>
      <c r="D78" s="116" t="s">
        <v>100</v>
      </c>
      <c r="E78" s="117">
        <f t="shared" si="10"/>
        <v>463.355541</v>
      </c>
      <c r="F78" s="117">
        <v>338.857757</v>
      </c>
      <c r="G78" s="117">
        <v>44.74451</v>
      </c>
      <c r="H78" s="117">
        <v>79.753274</v>
      </c>
      <c r="I78" s="117">
        <v>0</v>
      </c>
      <c r="J78" s="118">
        <v>0</v>
      </c>
      <c r="K78" s="117">
        <v>0</v>
      </c>
      <c r="L78" s="118">
        <v>0</v>
      </c>
      <c r="M78" s="118">
        <v>0</v>
      </c>
    </row>
    <row r="79" s="104" customFormat="1" ht="18" customHeight="1" spans="1:13">
      <c r="A79" s="158"/>
      <c r="B79" s="122"/>
      <c r="C79" s="124"/>
      <c r="D79" s="116" t="s">
        <v>101</v>
      </c>
      <c r="E79" s="118">
        <f t="shared" si="10"/>
        <v>136</v>
      </c>
      <c r="F79" s="118">
        <v>85</v>
      </c>
      <c r="G79" s="118">
        <v>18</v>
      </c>
      <c r="H79" s="118">
        <v>33</v>
      </c>
      <c r="I79" s="118">
        <v>0</v>
      </c>
      <c r="J79" s="118">
        <v>0</v>
      </c>
      <c r="K79" s="118">
        <v>0</v>
      </c>
      <c r="L79" s="118">
        <v>0</v>
      </c>
      <c r="M79" s="118">
        <v>0</v>
      </c>
    </row>
    <row r="80" s="104" customFormat="1" ht="18" customHeight="1" spans="1:13">
      <c r="A80" s="158"/>
      <c r="B80" s="113" t="s">
        <v>81</v>
      </c>
      <c r="C80" s="115"/>
      <c r="D80" s="116" t="s">
        <v>97</v>
      </c>
      <c r="E80" s="117">
        <f t="shared" si="10"/>
        <v>21.668604</v>
      </c>
      <c r="F80" s="117">
        <v>21.103604</v>
      </c>
      <c r="G80" s="118">
        <v>0</v>
      </c>
      <c r="H80" s="117">
        <v>0.565</v>
      </c>
      <c r="I80" s="118">
        <v>0</v>
      </c>
      <c r="J80" s="118">
        <v>0</v>
      </c>
      <c r="K80" s="118">
        <v>0</v>
      </c>
      <c r="L80" s="118">
        <v>0</v>
      </c>
      <c r="M80" s="118">
        <v>0</v>
      </c>
    </row>
    <row r="81" s="104" customFormat="1" ht="18" customHeight="1" spans="1:13">
      <c r="A81" s="158"/>
      <c r="B81" s="119"/>
      <c r="C81" s="121"/>
      <c r="D81" s="116" t="s">
        <v>98</v>
      </c>
      <c r="E81" s="118">
        <f t="shared" si="10"/>
        <v>52</v>
      </c>
      <c r="F81" s="118">
        <v>49</v>
      </c>
      <c r="G81" s="118">
        <v>0</v>
      </c>
      <c r="H81" s="118">
        <v>3</v>
      </c>
      <c r="I81" s="118">
        <v>0</v>
      </c>
      <c r="J81" s="118">
        <v>0</v>
      </c>
      <c r="K81" s="118">
        <v>0</v>
      </c>
      <c r="L81" s="118">
        <v>0</v>
      </c>
      <c r="M81" s="118">
        <v>0</v>
      </c>
    </row>
    <row r="82" s="104" customFormat="1" ht="18" customHeight="1" spans="1:13">
      <c r="A82" s="158"/>
      <c r="B82" s="119"/>
      <c r="C82" s="121"/>
      <c r="D82" s="116" t="s">
        <v>100</v>
      </c>
      <c r="E82" s="117">
        <f t="shared" si="10"/>
        <v>320.987805</v>
      </c>
      <c r="F82" s="117">
        <v>320.357805</v>
      </c>
      <c r="G82" s="118">
        <v>0</v>
      </c>
      <c r="H82" s="117">
        <v>0.63</v>
      </c>
      <c r="I82" s="118">
        <v>0</v>
      </c>
      <c r="J82" s="118">
        <v>0</v>
      </c>
      <c r="K82" s="118">
        <v>0</v>
      </c>
      <c r="L82" s="118">
        <v>0</v>
      </c>
      <c r="M82" s="118">
        <v>0</v>
      </c>
    </row>
    <row r="83" s="104" customFormat="1" ht="18" customHeight="1" spans="1:13">
      <c r="A83" s="134"/>
      <c r="B83" s="119"/>
      <c r="C83" s="121"/>
      <c r="D83" s="163" t="s">
        <v>101</v>
      </c>
      <c r="E83" s="118">
        <f t="shared" si="10"/>
        <v>58</v>
      </c>
      <c r="F83" s="118">
        <v>57</v>
      </c>
      <c r="G83" s="118">
        <v>0</v>
      </c>
      <c r="H83" s="118">
        <v>1</v>
      </c>
      <c r="I83" s="118">
        <v>0</v>
      </c>
      <c r="J83" s="118">
        <v>0</v>
      </c>
      <c r="K83" s="118">
        <v>0</v>
      </c>
      <c r="L83" s="118">
        <v>0</v>
      </c>
      <c r="M83" s="118">
        <v>0</v>
      </c>
    </row>
    <row r="84" s="104" customFormat="1" ht="18" customHeight="1" spans="1:13">
      <c r="A84" s="164" t="s">
        <v>104</v>
      </c>
      <c r="B84" s="158" t="s">
        <v>97</v>
      </c>
      <c r="C84" s="158"/>
      <c r="D84" s="158"/>
      <c r="E84" s="117">
        <f t="shared" si="10"/>
        <v>533.1389883538</v>
      </c>
      <c r="F84" s="117">
        <v>196.69948</v>
      </c>
      <c r="G84" s="118">
        <v>51.454864</v>
      </c>
      <c r="H84" s="117">
        <v>177.8050393538</v>
      </c>
      <c r="I84" s="118">
        <v>0</v>
      </c>
      <c r="J84" s="117">
        <v>101.237105</v>
      </c>
      <c r="K84" s="117">
        <v>1.5065</v>
      </c>
      <c r="L84" s="117">
        <v>4.436</v>
      </c>
      <c r="M84" s="118">
        <v>0</v>
      </c>
    </row>
    <row r="85" s="104" customFormat="1" ht="18" customHeight="1" spans="1:13">
      <c r="A85" s="164"/>
      <c r="B85" s="158" t="s">
        <v>98</v>
      </c>
      <c r="C85" s="158"/>
      <c r="D85" s="158"/>
      <c r="E85" s="118">
        <f t="shared" si="10"/>
        <v>5360</v>
      </c>
      <c r="F85" s="118">
        <v>3061</v>
      </c>
      <c r="G85" s="118">
        <v>654</v>
      </c>
      <c r="H85" s="118">
        <v>978</v>
      </c>
      <c r="I85" s="118">
        <v>0</v>
      </c>
      <c r="J85" s="118">
        <v>600</v>
      </c>
      <c r="K85" s="118">
        <v>3</v>
      </c>
      <c r="L85" s="118">
        <v>64</v>
      </c>
      <c r="M85" s="118">
        <v>0</v>
      </c>
    </row>
    <row r="86" s="104" customFormat="1" ht="18" customHeight="1" spans="1:13">
      <c r="A86" s="164"/>
      <c r="B86" s="158" t="s">
        <v>100</v>
      </c>
      <c r="C86" s="158"/>
      <c r="D86" s="158"/>
      <c r="E86" s="117">
        <f t="shared" si="10"/>
        <v>362.231567</v>
      </c>
      <c r="F86" s="118">
        <v>18.57847</v>
      </c>
      <c r="G86" s="118">
        <v>31.6432</v>
      </c>
      <c r="H86" s="117">
        <v>214.5904</v>
      </c>
      <c r="I86" s="118">
        <v>0</v>
      </c>
      <c r="J86" s="117">
        <v>96.030497</v>
      </c>
      <c r="K86" s="118">
        <v>0</v>
      </c>
      <c r="L86" s="117">
        <v>1.389</v>
      </c>
      <c r="M86" s="118">
        <v>0</v>
      </c>
    </row>
    <row r="87" s="104" customFormat="1" ht="18" customHeight="1" spans="1:13">
      <c r="A87" s="164"/>
      <c r="B87" s="158" t="s">
        <v>101</v>
      </c>
      <c r="C87" s="158"/>
      <c r="D87" s="158"/>
      <c r="E87" s="118">
        <f t="shared" si="10"/>
        <v>1909</v>
      </c>
      <c r="F87" s="118">
        <v>56</v>
      </c>
      <c r="G87" s="118">
        <v>517</v>
      </c>
      <c r="H87" s="118">
        <v>1069</v>
      </c>
      <c r="I87" s="118">
        <v>0</v>
      </c>
      <c r="J87" s="118">
        <v>247</v>
      </c>
      <c r="K87" s="118">
        <v>0</v>
      </c>
      <c r="L87" s="118">
        <v>20</v>
      </c>
      <c r="M87" s="118">
        <v>0</v>
      </c>
    </row>
    <row r="88" s="104" customFormat="1" ht="18" customHeight="1" spans="1:13">
      <c r="A88" s="164"/>
      <c r="B88" s="158" t="s">
        <v>105</v>
      </c>
      <c r="C88" s="158"/>
      <c r="D88" s="116" t="s">
        <v>97</v>
      </c>
      <c r="E88" s="165">
        <f t="shared" si="10"/>
        <v>532.2357883538</v>
      </c>
      <c r="F88" s="117">
        <v>195.79628</v>
      </c>
      <c r="G88" s="118">
        <v>51.454864</v>
      </c>
      <c r="H88" s="117">
        <v>177.8050393538</v>
      </c>
      <c r="I88" s="118">
        <v>0</v>
      </c>
      <c r="J88" s="118">
        <v>101.237105</v>
      </c>
      <c r="K88" s="118">
        <v>1.5065</v>
      </c>
      <c r="L88" s="117">
        <v>4.436</v>
      </c>
      <c r="M88" s="118">
        <v>0</v>
      </c>
    </row>
    <row r="89" s="104" customFormat="1" ht="18" customHeight="1" spans="1:13">
      <c r="A89" s="164"/>
      <c r="B89" s="158"/>
      <c r="C89" s="158"/>
      <c r="D89" s="116" t="s">
        <v>98</v>
      </c>
      <c r="E89" s="166">
        <f t="shared" si="10"/>
        <v>5350</v>
      </c>
      <c r="F89" s="118">
        <v>3051</v>
      </c>
      <c r="G89" s="118">
        <v>654</v>
      </c>
      <c r="H89" s="118">
        <v>978</v>
      </c>
      <c r="I89" s="118">
        <v>0</v>
      </c>
      <c r="J89" s="118">
        <v>600</v>
      </c>
      <c r="K89" s="118">
        <v>3</v>
      </c>
      <c r="L89" s="118">
        <v>64</v>
      </c>
      <c r="M89" s="118">
        <v>0</v>
      </c>
    </row>
    <row r="90" s="104" customFormat="1" ht="18" customHeight="1" spans="1:13">
      <c r="A90" s="164"/>
      <c r="B90" s="158"/>
      <c r="C90" s="158"/>
      <c r="D90" s="116" t="s">
        <v>100</v>
      </c>
      <c r="E90" s="165">
        <f t="shared" si="10"/>
        <v>355.378567</v>
      </c>
      <c r="F90" s="117">
        <v>8.67847</v>
      </c>
      <c r="G90" s="118">
        <v>31.6432</v>
      </c>
      <c r="H90" s="117">
        <v>214.5904</v>
      </c>
      <c r="I90" s="118">
        <v>0</v>
      </c>
      <c r="J90" s="118">
        <v>96.030497</v>
      </c>
      <c r="K90" s="118">
        <v>0</v>
      </c>
      <c r="L90" s="117">
        <v>4.436</v>
      </c>
      <c r="M90" s="118">
        <v>0</v>
      </c>
    </row>
    <row r="91" s="104" customFormat="1" ht="18" customHeight="1" spans="1:13">
      <c r="A91" s="164"/>
      <c r="B91" s="158"/>
      <c r="C91" s="158"/>
      <c r="D91" s="116" t="s">
        <v>101</v>
      </c>
      <c r="E91" s="166">
        <f t="shared" si="10"/>
        <v>1907</v>
      </c>
      <c r="F91" s="118">
        <v>54</v>
      </c>
      <c r="G91" s="118">
        <v>517</v>
      </c>
      <c r="H91" s="118">
        <v>1069</v>
      </c>
      <c r="I91" s="118">
        <v>0</v>
      </c>
      <c r="J91" s="118">
        <v>247</v>
      </c>
      <c r="K91" s="118">
        <v>0</v>
      </c>
      <c r="L91" s="118">
        <v>20</v>
      </c>
      <c r="M91" s="118">
        <v>0</v>
      </c>
    </row>
    <row r="92" s="104" customFormat="1" ht="18" customHeight="1" spans="1:13">
      <c r="A92" s="119" t="s">
        <v>82</v>
      </c>
      <c r="B92" s="120"/>
      <c r="C92" s="121"/>
      <c r="D92" s="167" t="s">
        <v>97</v>
      </c>
      <c r="E92" s="117">
        <f t="shared" si="10"/>
        <v>1.97</v>
      </c>
      <c r="F92" s="117">
        <v>1.97</v>
      </c>
      <c r="G92" s="118">
        <v>0</v>
      </c>
      <c r="H92" s="118">
        <v>0</v>
      </c>
      <c r="I92" s="118">
        <v>0</v>
      </c>
      <c r="J92" s="117">
        <v>0</v>
      </c>
      <c r="K92" s="118">
        <v>0</v>
      </c>
      <c r="L92" s="118">
        <v>0</v>
      </c>
      <c r="M92" s="118">
        <v>0</v>
      </c>
    </row>
    <row r="93" s="104" customFormat="1" ht="18" customHeight="1" spans="1:13">
      <c r="A93" s="119"/>
      <c r="B93" s="120"/>
      <c r="C93" s="121"/>
      <c r="D93" s="116" t="s">
        <v>98</v>
      </c>
      <c r="E93" s="118">
        <f t="shared" si="10"/>
        <v>27</v>
      </c>
      <c r="F93" s="118">
        <v>26</v>
      </c>
      <c r="G93" s="118">
        <v>0</v>
      </c>
      <c r="H93" s="118">
        <v>0</v>
      </c>
      <c r="I93" s="118">
        <v>0</v>
      </c>
      <c r="J93" s="118">
        <v>0</v>
      </c>
      <c r="K93" s="118">
        <v>0</v>
      </c>
      <c r="L93" s="118">
        <v>0</v>
      </c>
      <c r="M93" s="118">
        <v>1</v>
      </c>
    </row>
    <row r="94" s="104" customFormat="1" ht="18" customHeight="1" spans="1:13">
      <c r="A94" s="119"/>
      <c r="B94" s="120"/>
      <c r="C94" s="121"/>
      <c r="D94" s="116" t="s">
        <v>100</v>
      </c>
      <c r="E94" s="117">
        <f t="shared" si="10"/>
        <v>14.021398</v>
      </c>
      <c r="F94" s="117">
        <v>0.15</v>
      </c>
      <c r="G94" s="117">
        <v>0</v>
      </c>
      <c r="H94" s="118">
        <v>0</v>
      </c>
      <c r="I94" s="118">
        <v>0.4</v>
      </c>
      <c r="J94" s="117">
        <v>13.371398</v>
      </c>
      <c r="K94" s="118">
        <v>0</v>
      </c>
      <c r="L94" s="118">
        <v>0</v>
      </c>
      <c r="M94" s="118">
        <v>0.1</v>
      </c>
    </row>
    <row r="95" s="104" customFormat="1" ht="18" customHeight="1" spans="1:13">
      <c r="A95" s="122"/>
      <c r="B95" s="123"/>
      <c r="C95" s="124"/>
      <c r="D95" s="116" t="s">
        <v>101</v>
      </c>
      <c r="E95" s="118">
        <f t="shared" si="10"/>
        <v>106</v>
      </c>
      <c r="F95" s="118">
        <v>6</v>
      </c>
      <c r="G95" s="118">
        <v>0</v>
      </c>
      <c r="H95" s="118">
        <v>0</v>
      </c>
      <c r="I95" s="118">
        <v>5</v>
      </c>
      <c r="J95" s="118">
        <v>94</v>
      </c>
      <c r="K95" s="118">
        <v>0</v>
      </c>
      <c r="L95" s="118">
        <v>0</v>
      </c>
      <c r="M95" s="118">
        <v>1</v>
      </c>
    </row>
    <row r="96" s="104" customFormat="1" ht="18" customHeight="1" spans="1:13">
      <c r="A96" s="113" t="s">
        <v>83</v>
      </c>
      <c r="B96" s="114"/>
      <c r="C96" s="115"/>
      <c r="D96" s="116" t="s">
        <v>97</v>
      </c>
      <c r="E96" s="117">
        <f t="shared" si="10"/>
        <v>42.457215</v>
      </c>
      <c r="F96" s="117">
        <v>2.358189</v>
      </c>
      <c r="G96" s="117">
        <v>0</v>
      </c>
      <c r="H96" s="117">
        <v>0</v>
      </c>
      <c r="I96" s="118">
        <v>0</v>
      </c>
      <c r="J96" s="118">
        <v>0</v>
      </c>
      <c r="K96" s="118">
        <v>0</v>
      </c>
      <c r="L96" s="118">
        <v>0</v>
      </c>
      <c r="M96" s="118">
        <v>40.099026</v>
      </c>
    </row>
    <row r="97" s="104" customFormat="1" ht="18" customHeight="1" spans="1:13">
      <c r="A97" s="119"/>
      <c r="B97" s="120"/>
      <c r="C97" s="121"/>
      <c r="D97" s="116" t="s">
        <v>98</v>
      </c>
      <c r="E97" s="118">
        <f t="shared" si="10"/>
        <v>2</v>
      </c>
      <c r="F97" s="118">
        <v>1</v>
      </c>
      <c r="G97" s="118">
        <v>0</v>
      </c>
      <c r="H97" s="118">
        <v>0</v>
      </c>
      <c r="I97" s="118">
        <v>0</v>
      </c>
      <c r="J97" s="118">
        <v>0</v>
      </c>
      <c r="K97" s="118">
        <v>0</v>
      </c>
      <c r="L97" s="118">
        <v>0</v>
      </c>
      <c r="M97" s="118">
        <v>1</v>
      </c>
    </row>
    <row r="98" s="104" customFormat="1" ht="18" customHeight="1" spans="1:13">
      <c r="A98" s="119"/>
      <c r="B98" s="120"/>
      <c r="C98" s="121"/>
      <c r="D98" s="116" t="s">
        <v>100</v>
      </c>
      <c r="E98" s="117">
        <f t="shared" si="10"/>
        <v>10</v>
      </c>
      <c r="F98" s="117">
        <v>0</v>
      </c>
      <c r="G98" s="117">
        <v>0</v>
      </c>
      <c r="H98" s="117">
        <v>10</v>
      </c>
      <c r="I98" s="118">
        <v>0</v>
      </c>
      <c r="J98" s="118">
        <v>0</v>
      </c>
      <c r="K98" s="117">
        <v>0</v>
      </c>
      <c r="L98" s="118">
        <v>0</v>
      </c>
      <c r="M98" s="117">
        <v>0</v>
      </c>
    </row>
    <row r="99" s="104" customFormat="1" ht="18" customHeight="1" spans="1:13">
      <c r="A99" s="122"/>
      <c r="B99" s="123"/>
      <c r="C99" s="124"/>
      <c r="D99" s="116" t="s">
        <v>101</v>
      </c>
      <c r="E99" s="118">
        <f t="shared" si="10"/>
        <v>1</v>
      </c>
      <c r="F99" s="118">
        <v>0</v>
      </c>
      <c r="G99" s="118">
        <v>0</v>
      </c>
      <c r="H99" s="118">
        <v>1</v>
      </c>
      <c r="I99" s="118">
        <v>0</v>
      </c>
      <c r="J99" s="118">
        <v>0</v>
      </c>
      <c r="K99" s="118">
        <v>0</v>
      </c>
      <c r="L99" s="118">
        <v>0</v>
      </c>
      <c r="M99" s="118">
        <v>0</v>
      </c>
    </row>
    <row r="100" s="104" customFormat="1" ht="18" customHeight="1" spans="1:13">
      <c r="A100" s="113" t="s">
        <v>84</v>
      </c>
      <c r="B100" s="114"/>
      <c r="C100" s="115"/>
      <c r="D100" s="116" t="s">
        <v>97</v>
      </c>
      <c r="E100" s="117">
        <f t="shared" si="10"/>
        <v>0.6985</v>
      </c>
      <c r="F100" s="117">
        <v>0.6985</v>
      </c>
      <c r="G100" s="118">
        <v>0</v>
      </c>
      <c r="H100" s="117">
        <v>0</v>
      </c>
      <c r="I100" s="118">
        <v>0</v>
      </c>
      <c r="J100" s="118">
        <v>0</v>
      </c>
      <c r="K100" s="118">
        <v>0</v>
      </c>
      <c r="L100" s="118">
        <v>0</v>
      </c>
      <c r="M100" s="118">
        <v>0</v>
      </c>
    </row>
    <row r="101" s="104" customFormat="1" ht="18" customHeight="1" spans="1:13">
      <c r="A101" s="119"/>
      <c r="B101" s="120"/>
      <c r="C101" s="121"/>
      <c r="D101" s="116" t="s">
        <v>98</v>
      </c>
      <c r="E101" s="118">
        <f t="shared" si="10"/>
        <v>3</v>
      </c>
      <c r="F101" s="118">
        <v>3</v>
      </c>
      <c r="G101" s="118">
        <v>0</v>
      </c>
      <c r="H101" s="118">
        <v>0</v>
      </c>
      <c r="I101" s="118">
        <v>0</v>
      </c>
      <c r="J101" s="118">
        <v>0</v>
      </c>
      <c r="K101" s="118">
        <v>0</v>
      </c>
      <c r="L101" s="118">
        <v>0</v>
      </c>
      <c r="M101" s="118">
        <v>0</v>
      </c>
    </row>
    <row r="102" s="104" customFormat="1" ht="18" customHeight="1" spans="1:13">
      <c r="A102" s="119"/>
      <c r="B102" s="120"/>
      <c r="C102" s="121"/>
      <c r="D102" s="116" t="s">
        <v>100</v>
      </c>
      <c r="E102" s="117">
        <f t="shared" si="10"/>
        <v>4.3338</v>
      </c>
      <c r="F102" s="117">
        <v>3.9438</v>
      </c>
      <c r="G102" s="118">
        <v>0</v>
      </c>
      <c r="H102" s="118">
        <v>0</v>
      </c>
      <c r="I102" s="117">
        <v>0.39</v>
      </c>
      <c r="J102" s="118">
        <v>0</v>
      </c>
      <c r="K102" s="118">
        <v>0</v>
      </c>
      <c r="L102" s="118">
        <v>0</v>
      </c>
      <c r="M102" s="118">
        <v>0</v>
      </c>
    </row>
    <row r="103" s="104" customFormat="1" ht="18" customHeight="1" spans="1:13">
      <c r="A103" s="122"/>
      <c r="B103" s="123"/>
      <c r="C103" s="124"/>
      <c r="D103" s="116" t="s">
        <v>101</v>
      </c>
      <c r="E103" s="118">
        <f t="shared" si="10"/>
        <v>3</v>
      </c>
      <c r="F103" s="118">
        <v>1</v>
      </c>
      <c r="G103" s="118">
        <v>0</v>
      </c>
      <c r="H103" s="118">
        <v>0</v>
      </c>
      <c r="I103" s="118">
        <v>2</v>
      </c>
      <c r="J103" s="118">
        <v>0</v>
      </c>
      <c r="K103" s="118">
        <v>0</v>
      </c>
      <c r="L103" s="118">
        <v>0</v>
      </c>
      <c r="M103" s="118">
        <v>0</v>
      </c>
    </row>
    <row r="104" s="104" customFormat="1" ht="18" customHeight="1" spans="1:13">
      <c r="A104" s="113" t="s">
        <v>85</v>
      </c>
      <c r="B104" s="114"/>
      <c r="C104" s="115"/>
      <c r="D104" s="116" t="s">
        <v>97</v>
      </c>
      <c r="E104" s="117">
        <f t="shared" si="10"/>
        <v>161.5171471649</v>
      </c>
      <c r="F104" s="117">
        <v>96.578427</v>
      </c>
      <c r="G104" s="117">
        <v>14.011279</v>
      </c>
      <c r="H104" s="117">
        <v>48.2473711649</v>
      </c>
      <c r="I104" s="117">
        <v>0</v>
      </c>
      <c r="J104" s="117">
        <v>2.58007</v>
      </c>
      <c r="K104" s="117">
        <v>0</v>
      </c>
      <c r="L104" s="118">
        <v>0</v>
      </c>
      <c r="M104" s="118">
        <v>0.1</v>
      </c>
    </row>
    <row r="105" s="104" customFormat="1" ht="18" customHeight="1" spans="1:13">
      <c r="A105" s="119"/>
      <c r="B105" s="120"/>
      <c r="C105" s="121"/>
      <c r="D105" s="116" t="s">
        <v>98</v>
      </c>
      <c r="E105" s="118">
        <f t="shared" si="10"/>
        <v>61</v>
      </c>
      <c r="F105" s="118">
        <v>39</v>
      </c>
      <c r="G105" s="118">
        <v>8</v>
      </c>
      <c r="H105" s="118">
        <v>4</v>
      </c>
      <c r="I105" s="118">
        <v>0</v>
      </c>
      <c r="J105" s="118">
        <v>7</v>
      </c>
      <c r="K105" s="118">
        <v>0</v>
      </c>
      <c r="L105" s="118">
        <v>0</v>
      </c>
      <c r="M105" s="118">
        <v>3</v>
      </c>
    </row>
    <row r="106" s="104" customFormat="1" ht="18" customHeight="1" spans="1:13">
      <c r="A106" s="119"/>
      <c r="B106" s="120"/>
      <c r="C106" s="121"/>
      <c r="D106" s="116" t="s">
        <v>100</v>
      </c>
      <c r="E106" s="117">
        <f t="shared" si="10"/>
        <v>1540.557046</v>
      </c>
      <c r="F106" s="117">
        <v>939.286167</v>
      </c>
      <c r="G106" s="117">
        <v>295.1745</v>
      </c>
      <c r="H106" s="117">
        <v>34.700791</v>
      </c>
      <c r="I106" s="117">
        <v>0</v>
      </c>
      <c r="J106" s="117">
        <v>231.517022</v>
      </c>
      <c r="K106" s="117">
        <v>0.968566</v>
      </c>
      <c r="L106" s="118">
        <v>0</v>
      </c>
      <c r="M106" s="118">
        <v>38.91</v>
      </c>
    </row>
    <row r="107" s="104" customFormat="1" ht="18" customHeight="1" spans="1:13">
      <c r="A107" s="122"/>
      <c r="B107" s="123"/>
      <c r="C107" s="124"/>
      <c r="D107" s="116" t="s">
        <v>101</v>
      </c>
      <c r="E107" s="118">
        <f t="shared" si="10"/>
        <v>240</v>
      </c>
      <c r="F107" s="118">
        <v>160</v>
      </c>
      <c r="G107" s="118">
        <v>45</v>
      </c>
      <c r="H107" s="118">
        <v>10</v>
      </c>
      <c r="I107" s="118">
        <v>0</v>
      </c>
      <c r="J107" s="118">
        <v>10</v>
      </c>
      <c r="K107" s="118">
        <v>2</v>
      </c>
      <c r="L107" s="118">
        <v>0</v>
      </c>
      <c r="M107" s="118">
        <v>13</v>
      </c>
    </row>
    <row r="108" s="104" customFormat="1" ht="18" customHeight="1" spans="1:13">
      <c r="A108" s="113" t="s">
        <v>106</v>
      </c>
      <c r="B108" s="114"/>
      <c r="C108" s="115"/>
      <c r="D108" s="116" t="s">
        <v>97</v>
      </c>
      <c r="E108" s="117">
        <f t="shared" si="10"/>
        <v>118.3752401756</v>
      </c>
      <c r="F108" s="117">
        <v>72.551521</v>
      </c>
      <c r="G108" s="117">
        <v>4</v>
      </c>
      <c r="H108" s="117">
        <v>5.4306601756</v>
      </c>
      <c r="I108" s="117">
        <v>25.02517</v>
      </c>
      <c r="J108" s="117">
        <v>11.367889</v>
      </c>
      <c r="K108" s="117">
        <v>0</v>
      </c>
      <c r="L108" s="118">
        <v>0</v>
      </c>
      <c r="M108" s="118">
        <v>0</v>
      </c>
    </row>
    <row r="109" s="104" customFormat="1" ht="18" customHeight="1" spans="1:13">
      <c r="A109" s="119"/>
      <c r="B109" s="120"/>
      <c r="C109" s="121"/>
      <c r="D109" s="116" t="s">
        <v>98</v>
      </c>
      <c r="E109" s="118">
        <f t="shared" si="10"/>
        <v>692</v>
      </c>
      <c r="F109" s="118">
        <v>603</v>
      </c>
      <c r="G109" s="118">
        <v>2</v>
      </c>
      <c r="H109" s="118">
        <v>4</v>
      </c>
      <c r="I109" s="118">
        <v>80</v>
      </c>
      <c r="J109" s="118">
        <v>2</v>
      </c>
      <c r="K109" s="118">
        <v>1</v>
      </c>
      <c r="L109" s="118">
        <v>0</v>
      </c>
      <c r="M109" s="118">
        <v>0</v>
      </c>
    </row>
    <row r="110" s="104" customFormat="1" ht="18" customHeight="1" spans="1:13">
      <c r="A110" s="119"/>
      <c r="B110" s="120"/>
      <c r="C110" s="121"/>
      <c r="D110" s="116" t="s">
        <v>100</v>
      </c>
      <c r="E110" s="117">
        <f t="shared" si="10"/>
        <v>1077.420918</v>
      </c>
      <c r="F110" s="117">
        <v>541.5603</v>
      </c>
      <c r="G110" s="117">
        <v>421.20335</v>
      </c>
      <c r="H110" s="117">
        <v>7.815853</v>
      </c>
      <c r="I110" s="117">
        <v>86.6747</v>
      </c>
      <c r="J110" s="117">
        <v>7.364997</v>
      </c>
      <c r="K110" s="117">
        <v>1</v>
      </c>
      <c r="L110" s="118">
        <v>0</v>
      </c>
      <c r="M110" s="118">
        <v>11.801718</v>
      </c>
    </row>
    <row r="111" s="104" customFormat="1" ht="18" customHeight="1" spans="1:13">
      <c r="A111" s="122"/>
      <c r="B111" s="123"/>
      <c r="C111" s="124"/>
      <c r="D111" s="116" t="s">
        <v>101</v>
      </c>
      <c r="E111" s="118">
        <f t="shared" si="10"/>
        <v>287</v>
      </c>
      <c r="F111" s="118">
        <v>85</v>
      </c>
      <c r="G111" s="118">
        <v>115</v>
      </c>
      <c r="H111" s="118">
        <v>9</v>
      </c>
      <c r="I111" s="118">
        <v>47</v>
      </c>
      <c r="J111" s="118">
        <v>21</v>
      </c>
      <c r="K111" s="118">
        <v>3</v>
      </c>
      <c r="L111" s="118">
        <v>0</v>
      </c>
      <c r="M111" s="118">
        <v>7</v>
      </c>
    </row>
    <row r="112" s="104" customFormat="1" ht="18" customHeight="1" spans="1:13">
      <c r="A112" s="113" t="s">
        <v>87</v>
      </c>
      <c r="B112" s="114"/>
      <c r="C112" s="115"/>
      <c r="D112" s="116" t="s">
        <v>97</v>
      </c>
      <c r="E112" s="117">
        <f t="shared" si="10"/>
        <v>472.3171153305</v>
      </c>
      <c r="F112" s="117">
        <v>437.969152</v>
      </c>
      <c r="G112" s="117">
        <v>8.170483</v>
      </c>
      <c r="H112" s="117">
        <v>25.0341923305</v>
      </c>
      <c r="I112" s="117">
        <v>0</v>
      </c>
      <c r="J112" s="117">
        <v>0.537891</v>
      </c>
      <c r="K112" s="117">
        <v>0.605397</v>
      </c>
      <c r="L112" s="117">
        <v>0</v>
      </c>
      <c r="M112" s="118">
        <v>0</v>
      </c>
    </row>
    <row r="113" s="104" customFormat="1" ht="18" customHeight="1" spans="1:13">
      <c r="A113" s="119"/>
      <c r="B113" s="120"/>
      <c r="C113" s="121"/>
      <c r="D113" s="116" t="s">
        <v>98</v>
      </c>
      <c r="E113" s="118">
        <f t="shared" si="10"/>
        <v>2052</v>
      </c>
      <c r="F113" s="118">
        <v>1783</v>
      </c>
      <c r="G113" s="118">
        <v>60</v>
      </c>
      <c r="H113" s="118">
        <v>206</v>
      </c>
      <c r="I113" s="118">
        <v>0</v>
      </c>
      <c r="J113" s="118">
        <v>2</v>
      </c>
      <c r="K113" s="118">
        <v>1</v>
      </c>
      <c r="L113" s="118">
        <v>0</v>
      </c>
      <c r="M113" s="118">
        <v>0</v>
      </c>
    </row>
    <row r="114" s="104" customFormat="1" ht="18" customHeight="1" spans="1:13">
      <c r="A114" s="119"/>
      <c r="B114" s="120"/>
      <c r="C114" s="121"/>
      <c r="D114" s="116" t="s">
        <v>100</v>
      </c>
      <c r="E114" s="117">
        <f t="shared" si="10"/>
        <v>46.746642</v>
      </c>
      <c r="F114" s="117">
        <v>0</v>
      </c>
      <c r="G114" s="117">
        <v>40.084233</v>
      </c>
      <c r="H114" s="117">
        <v>3.461013</v>
      </c>
      <c r="I114" s="118">
        <v>0</v>
      </c>
      <c r="J114" s="117">
        <v>1.851396</v>
      </c>
      <c r="K114" s="117">
        <v>1.35</v>
      </c>
      <c r="L114" s="117">
        <v>0</v>
      </c>
      <c r="M114" s="118">
        <v>0</v>
      </c>
    </row>
    <row r="115" s="104" customFormat="1" ht="18" customHeight="1" spans="1:13">
      <c r="A115" s="122"/>
      <c r="B115" s="123"/>
      <c r="C115" s="124"/>
      <c r="D115" s="116" t="s">
        <v>101</v>
      </c>
      <c r="E115" s="118">
        <f t="shared" si="10"/>
        <v>42</v>
      </c>
      <c r="F115" s="118">
        <v>0</v>
      </c>
      <c r="G115" s="118">
        <v>19</v>
      </c>
      <c r="H115" s="118">
        <v>9</v>
      </c>
      <c r="I115" s="118">
        <v>0</v>
      </c>
      <c r="J115" s="118">
        <v>14</v>
      </c>
      <c r="K115" s="118">
        <v>0</v>
      </c>
      <c r="L115" s="118">
        <v>0</v>
      </c>
      <c r="M115" s="118">
        <v>0</v>
      </c>
    </row>
    <row r="116" s="104" customFormat="1" ht="18" customHeight="1" spans="1:13">
      <c r="A116" s="113" t="s">
        <v>107</v>
      </c>
      <c r="B116" s="114"/>
      <c r="C116" s="115"/>
      <c r="D116" s="116" t="s">
        <v>97</v>
      </c>
      <c r="E116" s="117">
        <f t="shared" si="10"/>
        <v>1.41553435639707e-15</v>
      </c>
      <c r="F116" s="117">
        <v>0</v>
      </c>
      <c r="G116" s="118">
        <v>0</v>
      </c>
      <c r="H116" s="117">
        <v>0</v>
      </c>
      <c r="I116" s="117">
        <v>0</v>
      </c>
      <c r="J116" s="118">
        <v>0</v>
      </c>
      <c r="K116" s="118">
        <v>0</v>
      </c>
      <c r="L116" s="118">
        <v>0</v>
      </c>
      <c r="M116" s="118">
        <v>1.41553435639707e-15</v>
      </c>
    </row>
    <row r="117" s="104" customFormat="1" ht="18" customHeight="1" spans="1:13">
      <c r="A117" s="119"/>
      <c r="B117" s="120"/>
      <c r="C117" s="121"/>
      <c r="D117" s="116" t="s">
        <v>98</v>
      </c>
      <c r="E117" s="118">
        <f t="shared" si="10"/>
        <v>0</v>
      </c>
      <c r="F117" s="118">
        <v>0</v>
      </c>
      <c r="G117" s="118">
        <v>0</v>
      </c>
      <c r="H117" s="118">
        <v>0</v>
      </c>
      <c r="I117" s="118">
        <v>0</v>
      </c>
      <c r="J117" s="118">
        <v>0</v>
      </c>
      <c r="K117" s="118">
        <v>0</v>
      </c>
      <c r="L117" s="118">
        <v>0</v>
      </c>
      <c r="M117" s="118">
        <v>0</v>
      </c>
    </row>
    <row r="118" s="104" customFormat="1" ht="18" customHeight="1" spans="1:13">
      <c r="A118" s="119"/>
      <c r="B118" s="120"/>
      <c r="C118" s="121"/>
      <c r="D118" s="116" t="s">
        <v>100</v>
      </c>
      <c r="E118" s="117">
        <f t="shared" si="10"/>
        <v>0.899999999998991</v>
      </c>
      <c r="F118" s="118">
        <v>-1.02318153949454e-12</v>
      </c>
      <c r="G118" s="118">
        <v>0</v>
      </c>
      <c r="H118" s="118">
        <v>-2.97539770599542e-14</v>
      </c>
      <c r="I118" s="117">
        <v>0.4</v>
      </c>
      <c r="J118" s="118">
        <v>0</v>
      </c>
      <c r="K118" s="118">
        <v>0</v>
      </c>
      <c r="L118" s="118">
        <v>0</v>
      </c>
      <c r="M118" s="117">
        <v>0.500000000000044</v>
      </c>
    </row>
    <row r="119" s="104" customFormat="1" ht="18" customHeight="1" spans="1:13">
      <c r="A119" s="122"/>
      <c r="B119" s="123"/>
      <c r="C119" s="124"/>
      <c r="D119" s="116" t="s">
        <v>101</v>
      </c>
      <c r="E119" s="118">
        <f t="shared" si="10"/>
        <v>1</v>
      </c>
      <c r="F119" s="118">
        <v>0</v>
      </c>
      <c r="G119" s="118">
        <v>0</v>
      </c>
      <c r="H119" s="118">
        <v>0</v>
      </c>
      <c r="I119" s="118">
        <v>0</v>
      </c>
      <c r="J119" s="118">
        <v>0</v>
      </c>
      <c r="K119" s="118">
        <v>0</v>
      </c>
      <c r="L119" s="118">
        <v>0</v>
      </c>
      <c r="M119" s="118">
        <v>1</v>
      </c>
    </row>
  </sheetData>
  <mergeCells count="46">
    <mergeCell ref="A1:M1"/>
    <mergeCell ref="A2:K2"/>
    <mergeCell ref="A3:D3"/>
    <mergeCell ref="A41:D41"/>
    <mergeCell ref="A42:D42"/>
    <mergeCell ref="A43:D43"/>
    <mergeCell ref="A44:D44"/>
    <mergeCell ref="A45:D45"/>
    <mergeCell ref="A46:D46"/>
    <mergeCell ref="A47:D47"/>
    <mergeCell ref="A48:D48"/>
    <mergeCell ref="A49:K49"/>
    <mergeCell ref="A50:K50"/>
    <mergeCell ref="A51:D51"/>
    <mergeCell ref="B84:D84"/>
    <mergeCell ref="B85:D85"/>
    <mergeCell ref="B86:D86"/>
    <mergeCell ref="B87:D87"/>
    <mergeCell ref="A13:A35"/>
    <mergeCell ref="A61:A83"/>
    <mergeCell ref="A84:A91"/>
    <mergeCell ref="B13:B23"/>
    <mergeCell ref="B61:B70"/>
    <mergeCell ref="C13:C17"/>
    <mergeCell ref="C18:C23"/>
    <mergeCell ref="C61:C65"/>
    <mergeCell ref="C66:C70"/>
    <mergeCell ref="A4:C7"/>
    <mergeCell ref="A8:C12"/>
    <mergeCell ref="B24:C29"/>
    <mergeCell ref="B30:C32"/>
    <mergeCell ref="B33:C35"/>
    <mergeCell ref="A36:C40"/>
    <mergeCell ref="A52:C56"/>
    <mergeCell ref="A57:C60"/>
    <mergeCell ref="B71:C75"/>
    <mergeCell ref="B76:C79"/>
    <mergeCell ref="B80:C83"/>
    <mergeCell ref="B88:C91"/>
    <mergeCell ref="A92:C95"/>
    <mergeCell ref="A96:C99"/>
    <mergeCell ref="A100:C103"/>
    <mergeCell ref="A104:C107"/>
    <mergeCell ref="A108:C111"/>
    <mergeCell ref="A112:C115"/>
    <mergeCell ref="A116:C119"/>
  </mergeCells>
  <pageMargins left="0.329166666666667" right="0.138888888888889" top="0.669444444444445" bottom="0.338888888888889" header="0.5" footer="0.16875"/>
  <pageSetup paperSize="9" scale="80" orientation="portrait"/>
  <headerFooter alignWithMargins="0">
    <oddFooter>&amp;C&amp;A&amp;R第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8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G17" sqref="G17"/>
    </sheetView>
  </sheetViews>
  <sheetFormatPr defaultColWidth="9" defaultRowHeight="18" customHeight="1"/>
  <cols>
    <col min="1" max="1" width="5.1" style="2" customWidth="1"/>
    <col min="2" max="2" width="10.125" style="29" customWidth="1"/>
    <col min="3" max="3" width="14.5" style="29" customWidth="1"/>
    <col min="4" max="4" width="12.125" style="30" customWidth="1"/>
    <col min="5" max="5" width="12.875" style="31" customWidth="1"/>
    <col min="6" max="6" width="10.125" style="31" customWidth="1"/>
    <col min="7" max="7" width="12.25" style="32" customWidth="1"/>
    <col min="8" max="8" width="11.875" style="33" customWidth="1"/>
    <col min="9" max="9" width="9.5" style="31" customWidth="1"/>
    <col min="10" max="10" width="12.375" style="30" customWidth="1"/>
    <col min="11" max="11" width="12.25" style="34" customWidth="1"/>
    <col min="12" max="12" width="10" customWidth="1"/>
    <col min="13" max="13" width="13.25" customWidth="1"/>
    <col min="14" max="14" width="13.125" style="35" customWidth="1"/>
    <col min="15" max="16" width="11.75" customWidth="1"/>
    <col min="17" max="17" width="10.5" style="35" customWidth="1"/>
    <col min="18" max="18" width="9.25" style="34" customWidth="1"/>
    <col min="19" max="19" width="11.75" customWidth="1"/>
    <col min="20" max="20" width="12.75" style="35" customWidth="1"/>
    <col min="21" max="21" width="11.75" style="35" customWidth="1"/>
    <col min="22" max="22" width="11.375" customWidth="1"/>
    <col min="23" max="23" width="11.375" style="35" customWidth="1"/>
    <col min="24" max="24" width="10.5" customWidth="1"/>
    <col min="25" max="25" width="12.25" customWidth="1"/>
    <col min="26" max="26" width="11.625" style="35" customWidth="1"/>
    <col min="28" max="28" width="11.375" customWidth="1"/>
    <col min="29" max="29" width="14.375" style="35" customWidth="1"/>
    <col min="30" max="30" width="10.725" customWidth="1"/>
    <col min="31" max="31" width="13.375" customWidth="1"/>
    <col min="32" max="32" width="13.375" style="35" customWidth="1"/>
    <col min="34" max="34" width="13" customWidth="1"/>
    <col min="35" max="35" width="13.875" style="35" customWidth="1"/>
    <col min="37" max="37" width="13.125" customWidth="1"/>
    <col min="38" max="38" width="15.75" style="35" customWidth="1"/>
  </cols>
  <sheetData>
    <row r="1" ht="33.6" customHeight="1"/>
    <row r="2" s="2" customFormat="1" ht="22.15" customHeight="1" spans="1:39">
      <c r="A2" s="36" t="s">
        <v>61</v>
      </c>
      <c r="B2" s="37"/>
      <c r="C2" s="38"/>
      <c r="D2" s="39">
        <v>43101</v>
      </c>
      <c r="E2" s="40">
        <v>42736</v>
      </c>
      <c r="F2" s="41" t="s">
        <v>108</v>
      </c>
      <c r="G2" s="42" t="s">
        <v>109</v>
      </c>
      <c r="H2" s="41" t="s">
        <v>110</v>
      </c>
      <c r="I2" s="41" t="s">
        <v>108</v>
      </c>
      <c r="J2" s="42" t="s">
        <v>111</v>
      </c>
      <c r="K2" s="41" t="s">
        <v>112</v>
      </c>
      <c r="L2" s="41" t="s">
        <v>108</v>
      </c>
      <c r="M2" s="84" t="s">
        <v>113</v>
      </c>
      <c r="N2" s="85" t="s">
        <v>114</v>
      </c>
      <c r="O2" s="41" t="s">
        <v>108</v>
      </c>
      <c r="P2" s="46" t="s">
        <v>115</v>
      </c>
      <c r="Q2" s="85" t="s">
        <v>116</v>
      </c>
      <c r="R2" s="41" t="s">
        <v>108</v>
      </c>
      <c r="S2" s="84" t="s">
        <v>117</v>
      </c>
      <c r="T2" s="85" t="s">
        <v>118</v>
      </c>
      <c r="U2" s="41" t="s">
        <v>108</v>
      </c>
      <c r="V2" s="84" t="s">
        <v>119</v>
      </c>
      <c r="W2" s="85" t="s">
        <v>120</v>
      </c>
      <c r="X2" s="41" t="s">
        <v>108</v>
      </c>
      <c r="Y2" s="84" t="s">
        <v>121</v>
      </c>
      <c r="Z2" s="85" t="s">
        <v>122</v>
      </c>
      <c r="AA2" s="41" t="s">
        <v>108</v>
      </c>
      <c r="AB2" s="84" t="s">
        <v>123</v>
      </c>
      <c r="AC2" s="85" t="s">
        <v>124</v>
      </c>
      <c r="AD2" s="41" t="s">
        <v>108</v>
      </c>
      <c r="AE2" s="84" t="s">
        <v>125</v>
      </c>
      <c r="AF2" s="85" t="s">
        <v>126</v>
      </c>
      <c r="AG2" s="41" t="s">
        <v>108</v>
      </c>
      <c r="AH2" s="84" t="s">
        <v>127</v>
      </c>
      <c r="AI2" s="85" t="s">
        <v>128</v>
      </c>
      <c r="AJ2" s="41" t="s">
        <v>108</v>
      </c>
      <c r="AK2" s="84" t="s">
        <v>129</v>
      </c>
      <c r="AL2" s="85" t="s">
        <v>130</v>
      </c>
      <c r="AM2" s="41" t="s">
        <v>108</v>
      </c>
    </row>
    <row r="3" ht="22.15" customHeight="1" spans="1:39">
      <c r="A3" s="43" t="s">
        <v>72</v>
      </c>
      <c r="B3" s="44" t="s">
        <v>131</v>
      </c>
      <c r="C3" s="45"/>
      <c r="D3" s="46">
        <v>10676.886264</v>
      </c>
      <c r="E3" s="47">
        <v>10244.507146</v>
      </c>
      <c r="F3" s="47">
        <f>SUM(D3-E3)/E3*100</f>
        <v>4.22059462537271</v>
      </c>
      <c r="G3" s="46"/>
      <c r="H3" s="47">
        <v>17280.19952</v>
      </c>
      <c r="I3" s="47">
        <f t="shared" ref="I3" si="0">SUM(G3-H3)/H3*100</f>
        <v>-100</v>
      </c>
      <c r="J3" s="46"/>
      <c r="K3" s="47">
        <v>25633.649657</v>
      </c>
      <c r="L3" s="47">
        <f>SUM(J3-K3)/K3*100</f>
        <v>-100</v>
      </c>
      <c r="M3" s="46"/>
      <c r="N3" s="47">
        <v>33001.43677</v>
      </c>
      <c r="O3" s="47">
        <f>SUM(M3-N3)/N3*100</f>
        <v>-100</v>
      </c>
      <c r="P3" s="46"/>
      <c r="Q3" s="47">
        <v>39828.633456</v>
      </c>
      <c r="R3" s="47">
        <f>SUM(P3-Q3)/Q3*100</f>
        <v>-100</v>
      </c>
      <c r="S3" s="91"/>
      <c r="T3" s="47">
        <v>54867.02211</v>
      </c>
      <c r="U3" s="47">
        <f>SUM(S3-T3)/T3*100</f>
        <v>-100</v>
      </c>
      <c r="V3" s="46"/>
      <c r="W3" s="47">
        <v>62769.426137</v>
      </c>
      <c r="X3" s="47">
        <f>SUM(V3-W3)/W3*100</f>
        <v>-100</v>
      </c>
      <c r="Y3" s="46"/>
      <c r="Z3" s="47">
        <v>70597.651256</v>
      </c>
      <c r="AA3" s="47">
        <f>SUM(Y3-Z3)/Z3*100</f>
        <v>-100</v>
      </c>
      <c r="AB3" s="46"/>
      <c r="AC3" s="47">
        <v>79232.678804</v>
      </c>
      <c r="AD3" s="47">
        <f>SUM(AB3-AC3)/AC3*100</f>
        <v>-100</v>
      </c>
      <c r="AE3" s="46"/>
      <c r="AF3" s="47">
        <v>87008.060068</v>
      </c>
      <c r="AG3" s="47">
        <f>SUM(AE3-AF3)/AF3*100</f>
        <v>-100</v>
      </c>
      <c r="AH3" s="46"/>
      <c r="AI3" s="47">
        <v>96609.360355</v>
      </c>
      <c r="AJ3" s="47">
        <f>SUM(AH3-AI3)/AI3*100</f>
        <v>-100</v>
      </c>
      <c r="AK3" s="91"/>
      <c r="AL3" s="47">
        <v>107582.955385</v>
      </c>
      <c r="AM3" s="47">
        <f>SUM(AK3-AL3)/AL3*100</f>
        <v>-100</v>
      </c>
    </row>
    <row r="4" ht="22" customHeight="1" spans="1:39">
      <c r="A4" s="48"/>
      <c r="B4" s="44" t="s">
        <v>132</v>
      </c>
      <c r="C4" s="45"/>
      <c r="D4" s="46">
        <v>69174.963856</v>
      </c>
      <c r="E4" s="47">
        <v>89736.056124</v>
      </c>
      <c r="F4" s="47">
        <f t="shared" ref="F4:F16" si="1">SUM(D4-E4)/E4*100</f>
        <v>-22.9128548279279</v>
      </c>
      <c r="G4" s="46"/>
      <c r="H4" s="47">
        <v>124087.75</v>
      </c>
      <c r="I4" s="47">
        <f t="shared" ref="I4:I16" si="2">SUM(G4-H4)/H4*100</f>
        <v>-100</v>
      </c>
      <c r="J4" s="46"/>
      <c r="K4" s="47">
        <v>161450.040746</v>
      </c>
      <c r="L4" s="47">
        <f t="shared" ref="L4:L16" si="3">SUM(J4-K4)/K4*100</f>
        <v>-100</v>
      </c>
      <c r="M4" s="46"/>
      <c r="N4" s="47">
        <v>173342.064407</v>
      </c>
      <c r="O4" s="47">
        <f t="shared" ref="O4:O16" si="4">SUM(M4-N4)/N4*100</f>
        <v>-100</v>
      </c>
      <c r="P4" s="46"/>
      <c r="Q4" s="47">
        <v>186882.216985</v>
      </c>
      <c r="R4" s="92">
        <f t="shared" ref="R4:R16" si="5">SUM(P4-Q4)/Q4*100</f>
        <v>-100</v>
      </c>
      <c r="S4" s="91"/>
      <c r="T4" s="47">
        <v>209518.71802</v>
      </c>
      <c r="U4" s="93">
        <f t="shared" ref="U4:U16" si="6">SUM(S4-T4)/T4*100</f>
        <v>-100</v>
      </c>
      <c r="V4" s="46"/>
      <c r="W4" s="47">
        <v>226868.668027</v>
      </c>
      <c r="X4" s="94">
        <f t="shared" ref="X4:X16" si="7">SUM(V4-W4)/W4*100</f>
        <v>-100</v>
      </c>
      <c r="Y4" s="46"/>
      <c r="Z4" s="47">
        <v>247479.367404</v>
      </c>
      <c r="AA4" s="94">
        <f t="shared" ref="AA4:AA16" si="8">SUM(Y4-Z4)/Z4*100</f>
        <v>-100</v>
      </c>
      <c r="AB4" s="46"/>
      <c r="AC4" s="47">
        <v>274064.164426</v>
      </c>
      <c r="AD4" s="47">
        <f t="shared" ref="AD4:AD16" si="9">SUM(AB4-AC4)/AC4*100</f>
        <v>-100</v>
      </c>
      <c r="AE4" s="46"/>
      <c r="AF4" s="47">
        <v>291470.041768</v>
      </c>
      <c r="AG4" s="47">
        <f t="shared" ref="AG4:AG16" si="10">SUM(AE4-AF4)/AF4*100</f>
        <v>-100</v>
      </c>
      <c r="AH4" s="46"/>
      <c r="AI4" s="47">
        <v>303051.998254</v>
      </c>
      <c r="AJ4" s="47">
        <f t="shared" ref="AJ4:AJ16" si="11">SUM(AH4-AI4)/AI4*100</f>
        <v>-100</v>
      </c>
      <c r="AK4" s="91"/>
      <c r="AL4" s="47">
        <v>316237.262533</v>
      </c>
      <c r="AM4" s="47">
        <f t="shared" ref="AM4:AM16" si="12">SUM(AK4-AL4)/AL4*100</f>
        <v>-100</v>
      </c>
    </row>
    <row r="5" s="25" customFormat="1" ht="22.15" customHeight="1" spans="1:39">
      <c r="A5" s="49"/>
      <c r="B5" s="50" t="s">
        <v>44</v>
      </c>
      <c r="C5" s="51"/>
      <c r="D5" s="52">
        <f>SUM(D3:D4)</f>
        <v>79851.85012</v>
      </c>
      <c r="E5" s="53">
        <v>99980.56327</v>
      </c>
      <c r="F5" s="53">
        <f t="shared" si="1"/>
        <v>-20.1326262742108</v>
      </c>
      <c r="G5" s="52"/>
      <c r="H5" s="53">
        <v>141367.94952</v>
      </c>
      <c r="I5" s="53">
        <f t="shared" si="2"/>
        <v>-100</v>
      </c>
      <c r="J5" s="52"/>
      <c r="K5" s="53">
        <v>187083.690403</v>
      </c>
      <c r="L5" s="53">
        <f t="shared" si="3"/>
        <v>-100</v>
      </c>
      <c r="M5" s="52"/>
      <c r="N5" s="53">
        <v>206343.501177</v>
      </c>
      <c r="O5" s="53">
        <f t="shared" si="4"/>
        <v>-100</v>
      </c>
      <c r="P5" s="52"/>
      <c r="Q5" s="53">
        <v>226710.850441</v>
      </c>
      <c r="R5" s="95">
        <f t="shared" si="5"/>
        <v>-100</v>
      </c>
      <c r="S5" s="96"/>
      <c r="T5" s="53">
        <v>264385.74013</v>
      </c>
      <c r="U5" s="95">
        <f t="shared" si="6"/>
        <v>-100</v>
      </c>
      <c r="V5" s="52"/>
      <c r="W5" s="53">
        <v>289638.094164</v>
      </c>
      <c r="X5" s="97">
        <f t="shared" si="7"/>
        <v>-100</v>
      </c>
      <c r="Y5" s="52"/>
      <c r="Z5" s="53">
        <v>318077.01866</v>
      </c>
      <c r="AA5" s="97">
        <f t="shared" si="8"/>
        <v>-100</v>
      </c>
      <c r="AB5" s="52"/>
      <c r="AC5" s="53">
        <v>353296.84323</v>
      </c>
      <c r="AD5" s="53">
        <f t="shared" si="9"/>
        <v>-100</v>
      </c>
      <c r="AE5" s="52"/>
      <c r="AF5" s="53">
        <v>378478.101836</v>
      </c>
      <c r="AG5" s="53">
        <f t="shared" si="10"/>
        <v>-100</v>
      </c>
      <c r="AH5" s="52"/>
      <c r="AI5" s="53">
        <v>399661.358609</v>
      </c>
      <c r="AJ5" s="53">
        <f t="shared" si="11"/>
        <v>-100</v>
      </c>
      <c r="AK5" s="96"/>
      <c r="AL5" s="53">
        <v>423820.217918</v>
      </c>
      <c r="AM5" s="53">
        <f t="shared" si="12"/>
        <v>-100</v>
      </c>
    </row>
    <row r="6" ht="22.15" customHeight="1" spans="1:39">
      <c r="A6" s="43" t="s">
        <v>133</v>
      </c>
      <c r="B6" s="44" t="s">
        <v>131</v>
      </c>
      <c r="C6" s="45"/>
      <c r="D6" s="46">
        <v>4576.2435410008</v>
      </c>
      <c r="E6" s="47">
        <v>4614.2916420003</v>
      </c>
      <c r="F6" s="47">
        <f t="shared" si="1"/>
        <v>-0.82457078900644</v>
      </c>
      <c r="G6" s="46"/>
      <c r="H6" s="47">
        <v>8051.8053779997</v>
      </c>
      <c r="I6" s="47">
        <f t="shared" si="2"/>
        <v>-100</v>
      </c>
      <c r="J6" s="46"/>
      <c r="K6" s="47">
        <v>12483.6923139996</v>
      </c>
      <c r="L6" s="47">
        <f t="shared" si="3"/>
        <v>-100</v>
      </c>
      <c r="M6" s="46"/>
      <c r="N6" s="47">
        <v>16502.1234499998</v>
      </c>
      <c r="O6" s="47">
        <f t="shared" si="4"/>
        <v>-100</v>
      </c>
      <c r="P6" s="46"/>
      <c r="Q6" s="47">
        <v>19820.8053979979</v>
      </c>
      <c r="R6" s="47">
        <f t="shared" si="5"/>
        <v>-100</v>
      </c>
      <c r="S6" s="91"/>
      <c r="T6" s="47">
        <v>23943.4630199987</v>
      </c>
      <c r="U6" s="47">
        <f t="shared" si="6"/>
        <v>-100</v>
      </c>
      <c r="V6" s="46"/>
      <c r="W6" s="47">
        <v>28040.8185170006</v>
      </c>
      <c r="X6" s="47">
        <f t="shared" si="7"/>
        <v>-100</v>
      </c>
      <c r="Y6" s="46"/>
      <c r="Z6" s="47">
        <v>32644.1621350019</v>
      </c>
      <c r="AA6" s="47">
        <f t="shared" si="8"/>
        <v>-100</v>
      </c>
      <c r="AB6" s="46"/>
      <c r="AC6" s="47">
        <v>37126.5801879984</v>
      </c>
      <c r="AD6" s="47">
        <f t="shared" si="9"/>
        <v>-100</v>
      </c>
      <c r="AE6" s="46"/>
      <c r="AF6" s="47">
        <v>41178.4216729992</v>
      </c>
      <c r="AG6" s="47">
        <f t="shared" si="10"/>
        <v>-100</v>
      </c>
      <c r="AH6" s="46"/>
      <c r="AI6" s="47">
        <v>46686.5138699993</v>
      </c>
      <c r="AJ6" s="47">
        <f t="shared" si="11"/>
        <v>-100</v>
      </c>
      <c r="AK6" s="91"/>
      <c r="AL6" s="47">
        <v>54197.6696960012</v>
      </c>
      <c r="AM6" s="47">
        <f t="shared" si="12"/>
        <v>-100</v>
      </c>
    </row>
    <row r="7" ht="22.15" customHeight="1" spans="1:39">
      <c r="A7" s="48"/>
      <c r="B7" s="44" t="s">
        <v>132</v>
      </c>
      <c r="C7" s="45"/>
      <c r="D7" s="46">
        <v>8706.0642</v>
      </c>
      <c r="E7" s="47">
        <v>12572.803753</v>
      </c>
      <c r="F7" s="47">
        <f t="shared" si="1"/>
        <v>-30.7547912857333</v>
      </c>
      <c r="G7" s="46"/>
      <c r="H7" s="47">
        <v>24295.45</v>
      </c>
      <c r="I7" s="47">
        <f t="shared" si="2"/>
        <v>-100</v>
      </c>
      <c r="J7" s="46"/>
      <c r="K7" s="47">
        <v>33782.25672</v>
      </c>
      <c r="L7" s="47">
        <f t="shared" si="3"/>
        <v>-100</v>
      </c>
      <c r="M7" s="46"/>
      <c r="N7" s="47">
        <v>38230.450116</v>
      </c>
      <c r="O7" s="47">
        <f t="shared" si="4"/>
        <v>-100</v>
      </c>
      <c r="P7" s="46"/>
      <c r="Q7" s="47">
        <v>41613.071251</v>
      </c>
      <c r="R7" s="92">
        <f t="shared" si="5"/>
        <v>-100</v>
      </c>
      <c r="S7" s="91"/>
      <c r="T7" s="47">
        <v>45827.821398</v>
      </c>
      <c r="U7" s="93">
        <f t="shared" si="6"/>
        <v>-100</v>
      </c>
      <c r="V7" s="46"/>
      <c r="W7" s="47">
        <v>49632.946501</v>
      </c>
      <c r="X7" s="94">
        <f t="shared" si="7"/>
        <v>-100</v>
      </c>
      <c r="Y7" s="46"/>
      <c r="Z7" s="47">
        <v>53698.186964</v>
      </c>
      <c r="AA7" s="94">
        <f t="shared" si="8"/>
        <v>-100</v>
      </c>
      <c r="AB7" s="46"/>
      <c r="AC7" s="47">
        <v>58171.145393</v>
      </c>
      <c r="AD7" s="47">
        <f t="shared" si="9"/>
        <v>-100</v>
      </c>
      <c r="AE7" s="46"/>
      <c r="AF7" s="47">
        <v>62240.203328</v>
      </c>
      <c r="AG7" s="47">
        <f t="shared" si="10"/>
        <v>-100</v>
      </c>
      <c r="AH7" s="46"/>
      <c r="AI7" s="47">
        <v>66670.657189</v>
      </c>
      <c r="AJ7" s="47">
        <f t="shared" si="11"/>
        <v>-100</v>
      </c>
      <c r="AK7" s="91"/>
      <c r="AL7" s="47">
        <v>70821.962941</v>
      </c>
      <c r="AM7" s="47">
        <f t="shared" si="12"/>
        <v>-100</v>
      </c>
    </row>
    <row r="8" s="25" customFormat="1" ht="22.15" customHeight="1" spans="1:39">
      <c r="A8" s="48"/>
      <c r="B8" s="54" t="s">
        <v>44</v>
      </c>
      <c r="C8" s="55"/>
      <c r="D8" s="52">
        <f>SUM(D6:D7)</f>
        <v>13282.3077410008</v>
      </c>
      <c r="E8" s="53">
        <v>17187.0953950003</v>
      </c>
      <c r="F8" s="53">
        <f t="shared" si="1"/>
        <v>-22.7192993595381</v>
      </c>
      <c r="G8" s="52"/>
      <c r="H8" s="53">
        <v>32347.2553779997</v>
      </c>
      <c r="I8" s="53">
        <f t="shared" si="2"/>
        <v>-100</v>
      </c>
      <c r="J8" s="52"/>
      <c r="K8" s="53">
        <v>46265.9490339996</v>
      </c>
      <c r="L8" s="53">
        <f t="shared" si="3"/>
        <v>-100</v>
      </c>
      <c r="M8" s="52"/>
      <c r="N8" s="53">
        <v>54732.5735659998</v>
      </c>
      <c r="O8" s="53">
        <f t="shared" si="4"/>
        <v>-100</v>
      </c>
      <c r="P8" s="52"/>
      <c r="Q8" s="53">
        <v>61433.8766489979</v>
      </c>
      <c r="R8" s="53">
        <f t="shared" si="5"/>
        <v>-100</v>
      </c>
      <c r="S8" s="96"/>
      <c r="T8" s="53">
        <v>69771.2844179987</v>
      </c>
      <c r="U8" s="53">
        <f t="shared" si="6"/>
        <v>-100</v>
      </c>
      <c r="V8" s="52"/>
      <c r="W8" s="53">
        <v>77673.7650180006</v>
      </c>
      <c r="X8" s="53">
        <f t="shared" si="7"/>
        <v>-100</v>
      </c>
      <c r="Y8" s="52"/>
      <c r="Z8" s="53">
        <v>86342.3490990019</v>
      </c>
      <c r="AA8" s="53">
        <f t="shared" si="8"/>
        <v>-100</v>
      </c>
      <c r="AB8" s="52"/>
      <c r="AC8" s="53">
        <v>95297.7255809984</v>
      </c>
      <c r="AD8" s="53">
        <f t="shared" si="9"/>
        <v>-100</v>
      </c>
      <c r="AE8" s="52"/>
      <c r="AF8" s="53">
        <v>103418.625000999</v>
      </c>
      <c r="AG8" s="53">
        <f t="shared" si="10"/>
        <v>-100</v>
      </c>
      <c r="AH8" s="52"/>
      <c r="AI8" s="53">
        <v>113357.171058999</v>
      </c>
      <c r="AJ8" s="53">
        <f t="shared" si="11"/>
        <v>-100</v>
      </c>
      <c r="AK8" s="96"/>
      <c r="AL8" s="53">
        <v>125019.632637001</v>
      </c>
      <c r="AM8" s="53">
        <f t="shared" si="12"/>
        <v>-100</v>
      </c>
    </row>
    <row r="9" s="26" customFormat="1" ht="22.15" customHeight="1" spans="1:39">
      <c r="A9" s="56" t="s">
        <v>21</v>
      </c>
      <c r="B9" s="57"/>
      <c r="C9" s="58"/>
      <c r="D9" s="59">
        <v>31762.697935</v>
      </c>
      <c r="E9" s="60">
        <v>64642.877308</v>
      </c>
      <c r="F9" s="53">
        <f t="shared" si="1"/>
        <v>-50.8643500139046</v>
      </c>
      <c r="G9" s="59"/>
      <c r="H9" s="60">
        <v>87467.44</v>
      </c>
      <c r="I9" s="60">
        <f t="shared" si="2"/>
        <v>-100</v>
      </c>
      <c r="J9" s="59"/>
      <c r="K9" s="60">
        <v>109729.250657</v>
      </c>
      <c r="L9" s="60">
        <f t="shared" si="3"/>
        <v>-100</v>
      </c>
      <c r="M9" s="59"/>
      <c r="N9" s="60">
        <v>114831.926231</v>
      </c>
      <c r="O9" s="60">
        <f t="shared" si="4"/>
        <v>-100</v>
      </c>
      <c r="P9" s="86"/>
      <c r="Q9" s="60">
        <v>120475.278806</v>
      </c>
      <c r="R9" s="60">
        <f t="shared" si="5"/>
        <v>-100</v>
      </c>
      <c r="S9" s="86"/>
      <c r="T9" s="60">
        <v>128933.833397</v>
      </c>
      <c r="U9" s="60">
        <f t="shared" si="6"/>
        <v>-100</v>
      </c>
      <c r="V9" s="59"/>
      <c r="W9" s="60">
        <v>137594.671713</v>
      </c>
      <c r="X9" s="60">
        <f t="shared" si="7"/>
        <v>-100</v>
      </c>
      <c r="Y9" s="59"/>
      <c r="Z9" s="60">
        <v>146942.048437</v>
      </c>
      <c r="AA9" s="60">
        <f t="shared" si="8"/>
        <v>-100</v>
      </c>
      <c r="AB9" s="59"/>
      <c r="AC9" s="60">
        <v>161897.445845</v>
      </c>
      <c r="AD9" s="60">
        <f t="shared" si="9"/>
        <v>-100</v>
      </c>
      <c r="AE9" s="59"/>
      <c r="AF9" s="60">
        <v>170535.388231</v>
      </c>
      <c r="AG9" s="60">
        <f t="shared" si="10"/>
        <v>-100</v>
      </c>
      <c r="AH9" s="59"/>
      <c r="AI9" s="60">
        <v>176558.866451</v>
      </c>
      <c r="AJ9" s="60">
        <f t="shared" si="11"/>
        <v>-100</v>
      </c>
      <c r="AK9" s="86"/>
      <c r="AL9" s="60">
        <v>184072.217955</v>
      </c>
      <c r="AM9" s="60">
        <f t="shared" si="12"/>
        <v>-100</v>
      </c>
    </row>
    <row r="10" ht="22.15" customHeight="1" spans="1:39">
      <c r="A10" s="44" t="s">
        <v>134</v>
      </c>
      <c r="B10" s="61"/>
      <c r="C10" s="45"/>
      <c r="D10" s="46">
        <v>12646</v>
      </c>
      <c r="E10" s="62">
        <v>12552</v>
      </c>
      <c r="F10" s="47">
        <f t="shared" si="1"/>
        <v>0.748884639898024</v>
      </c>
      <c r="G10" s="46"/>
      <c r="H10" s="47">
        <v>11785</v>
      </c>
      <c r="I10" s="47">
        <f t="shared" si="2"/>
        <v>-100</v>
      </c>
      <c r="J10" s="87"/>
      <c r="K10" s="47">
        <v>12282</v>
      </c>
      <c r="L10" s="47">
        <f t="shared" si="3"/>
        <v>-100</v>
      </c>
      <c r="M10" s="87"/>
      <c r="N10" s="6">
        <v>12334</v>
      </c>
      <c r="O10" s="47">
        <f t="shared" si="4"/>
        <v>-100</v>
      </c>
      <c r="P10" s="87"/>
      <c r="Q10" s="6">
        <v>12327</v>
      </c>
      <c r="R10" s="47">
        <f t="shared" si="5"/>
        <v>-100</v>
      </c>
      <c r="S10" s="91"/>
      <c r="T10" s="6">
        <v>12892</v>
      </c>
      <c r="U10" s="47">
        <f t="shared" si="6"/>
        <v>-100</v>
      </c>
      <c r="V10" s="87"/>
      <c r="W10" s="6">
        <v>12258</v>
      </c>
      <c r="X10" s="94">
        <f t="shared" si="7"/>
        <v>-100</v>
      </c>
      <c r="Y10" s="87"/>
      <c r="Z10" s="6">
        <v>12419</v>
      </c>
      <c r="AA10" s="94">
        <f t="shared" si="8"/>
        <v>-100</v>
      </c>
      <c r="AB10" s="101"/>
      <c r="AC10" s="6">
        <v>12593</v>
      </c>
      <c r="AD10" s="47">
        <f t="shared" si="9"/>
        <v>-100</v>
      </c>
      <c r="AE10" s="87"/>
      <c r="AF10" s="6">
        <v>12399</v>
      </c>
      <c r="AG10" s="47">
        <f t="shared" si="10"/>
        <v>-100</v>
      </c>
      <c r="AH10" s="87"/>
      <c r="AI10" s="6">
        <v>12805</v>
      </c>
      <c r="AJ10" s="47">
        <f t="shared" si="11"/>
        <v>-100</v>
      </c>
      <c r="AK10" s="91"/>
      <c r="AL10" s="6">
        <v>13270</v>
      </c>
      <c r="AM10" s="47">
        <f t="shared" si="12"/>
        <v>-100</v>
      </c>
    </row>
    <row r="11" ht="22.15" customHeight="1" spans="1:39">
      <c r="A11" s="44" t="s">
        <v>135</v>
      </c>
      <c r="B11" s="61"/>
      <c r="C11" s="45"/>
      <c r="D11" s="46">
        <v>43856.435552</v>
      </c>
      <c r="E11" s="47">
        <v>43064.18562</v>
      </c>
      <c r="F11" s="47">
        <f t="shared" si="1"/>
        <v>1.83969560922584</v>
      </c>
      <c r="G11" s="46"/>
      <c r="H11" s="47">
        <v>58560.54</v>
      </c>
      <c r="I11" s="47">
        <f t="shared" si="2"/>
        <v>-100</v>
      </c>
      <c r="J11" s="46"/>
      <c r="K11" s="47">
        <v>81467.213997</v>
      </c>
      <c r="L11" s="47">
        <f t="shared" si="3"/>
        <v>-100</v>
      </c>
      <c r="M11" s="46"/>
      <c r="N11" s="47">
        <v>89393.904867</v>
      </c>
      <c r="O11" s="47">
        <f t="shared" si="4"/>
        <v>-100</v>
      </c>
      <c r="P11" s="46"/>
      <c r="Q11" s="47">
        <v>99749.697457</v>
      </c>
      <c r="R11" s="47">
        <f t="shared" si="5"/>
        <v>-100</v>
      </c>
      <c r="S11" s="91"/>
      <c r="T11" s="47">
        <v>117415.763909</v>
      </c>
      <c r="U11" s="47">
        <f t="shared" si="6"/>
        <v>-100</v>
      </c>
      <c r="V11" s="46"/>
      <c r="W11" s="47">
        <v>126576.362678</v>
      </c>
      <c r="X11" s="47">
        <f t="shared" si="7"/>
        <v>-100</v>
      </c>
      <c r="Y11" s="46"/>
      <c r="Z11" s="47">
        <v>141075.36299</v>
      </c>
      <c r="AA11" s="47">
        <f t="shared" si="8"/>
        <v>-100</v>
      </c>
      <c r="AB11" s="46"/>
      <c r="AC11" s="47">
        <v>159621.544964</v>
      </c>
      <c r="AD11" s="47">
        <f t="shared" si="9"/>
        <v>-100</v>
      </c>
      <c r="AE11" s="46"/>
      <c r="AF11" s="47">
        <v>168816.360577</v>
      </c>
      <c r="AG11" s="47">
        <f t="shared" si="10"/>
        <v>-100</v>
      </c>
      <c r="AH11" s="46"/>
      <c r="AI11" s="47">
        <v>174612.260558</v>
      </c>
      <c r="AJ11" s="47">
        <f t="shared" si="11"/>
        <v>-100</v>
      </c>
      <c r="AK11" s="91"/>
      <c r="AL11" s="47">
        <v>181461.754409</v>
      </c>
      <c r="AM11" s="47">
        <f t="shared" si="12"/>
        <v>-100</v>
      </c>
    </row>
    <row r="12" ht="22.15" customHeight="1" spans="1:39">
      <c r="A12" s="44" t="s">
        <v>136</v>
      </c>
      <c r="B12" s="61"/>
      <c r="C12" s="45"/>
      <c r="D12" s="46">
        <v>139.047828</v>
      </c>
      <c r="E12" s="47">
        <v>204.276979</v>
      </c>
      <c r="F12" s="47">
        <f t="shared" si="1"/>
        <v>-31.9317190411358</v>
      </c>
      <c r="G12" s="46"/>
      <c r="H12" s="47">
        <v>656.44</v>
      </c>
      <c r="I12" s="47">
        <f t="shared" si="2"/>
        <v>-100</v>
      </c>
      <c r="J12" s="46"/>
      <c r="K12" s="47">
        <v>984.031521</v>
      </c>
      <c r="L12" s="47">
        <f t="shared" si="3"/>
        <v>-100</v>
      </c>
      <c r="M12" s="46"/>
      <c r="N12" s="47">
        <v>1117.560774</v>
      </c>
      <c r="O12" s="47">
        <f t="shared" si="4"/>
        <v>-100</v>
      </c>
      <c r="P12" s="46"/>
      <c r="Q12" s="47">
        <v>1228.42399</v>
      </c>
      <c r="R12" s="47">
        <f t="shared" si="5"/>
        <v>-100</v>
      </c>
      <c r="S12" s="91"/>
      <c r="T12" s="47">
        <v>1490.122763</v>
      </c>
      <c r="U12" s="47">
        <f t="shared" si="6"/>
        <v>-100</v>
      </c>
      <c r="V12" s="46"/>
      <c r="W12" s="47">
        <v>5088.470726</v>
      </c>
      <c r="X12" s="47">
        <f t="shared" si="7"/>
        <v>-100</v>
      </c>
      <c r="Y12" s="46"/>
      <c r="Z12" s="47">
        <v>5168.82845</v>
      </c>
      <c r="AA12" s="47">
        <f t="shared" si="8"/>
        <v>-100</v>
      </c>
      <c r="AB12" s="46"/>
      <c r="AC12" s="47">
        <v>5421.540703</v>
      </c>
      <c r="AD12" s="47">
        <f t="shared" si="9"/>
        <v>-100</v>
      </c>
      <c r="AE12" s="46"/>
      <c r="AF12" s="47">
        <v>5597.098577</v>
      </c>
      <c r="AG12" s="47">
        <f t="shared" si="10"/>
        <v>-100</v>
      </c>
      <c r="AH12" s="46"/>
      <c r="AI12" s="47">
        <v>5694.487254</v>
      </c>
      <c r="AJ12" s="47">
        <f t="shared" si="11"/>
        <v>-100</v>
      </c>
      <c r="AK12" s="91"/>
      <c r="AL12" s="47">
        <v>5385.489628</v>
      </c>
      <c r="AM12" s="47">
        <f t="shared" si="12"/>
        <v>-100</v>
      </c>
    </row>
    <row r="13" ht="22.15" customHeight="1" spans="1:39">
      <c r="A13" s="44" t="s">
        <v>137</v>
      </c>
      <c r="B13" s="61"/>
      <c r="C13" s="45"/>
      <c r="D13" s="46">
        <v>24825.040601</v>
      </c>
      <c r="E13" s="47">
        <v>46138.628032</v>
      </c>
      <c r="F13" s="47">
        <f t="shared" si="1"/>
        <v>-46.1946710166971</v>
      </c>
      <c r="G13" s="46"/>
      <c r="H13" s="47">
        <v>64272.86</v>
      </c>
      <c r="I13" s="47">
        <f t="shared" si="2"/>
        <v>-100</v>
      </c>
      <c r="J13" s="46"/>
      <c r="K13" s="47">
        <v>78032.19221</v>
      </c>
      <c r="L13" s="47">
        <f t="shared" si="3"/>
        <v>-100</v>
      </c>
      <c r="M13" s="46"/>
      <c r="N13" s="47">
        <v>81643.517326</v>
      </c>
      <c r="O13" s="47">
        <f t="shared" si="4"/>
        <v>-100</v>
      </c>
      <c r="P13" s="46"/>
      <c r="Q13" s="47">
        <v>84493.076162</v>
      </c>
      <c r="R13" s="47">
        <f t="shared" si="5"/>
        <v>-100</v>
      </c>
      <c r="S13" s="91"/>
      <c r="T13" s="47">
        <v>88934.232165</v>
      </c>
      <c r="U13" s="47">
        <f t="shared" si="6"/>
        <v>-100</v>
      </c>
      <c r="V13" s="46"/>
      <c r="W13" s="47">
        <v>93291.594417</v>
      </c>
      <c r="X13" s="47">
        <f t="shared" si="7"/>
        <v>-100</v>
      </c>
      <c r="Y13" s="46"/>
      <c r="Z13" s="47">
        <v>99081.719148</v>
      </c>
      <c r="AA13" s="47">
        <f t="shared" si="8"/>
        <v>-100</v>
      </c>
      <c r="AB13" s="46"/>
      <c r="AC13" s="47">
        <v>106312.00687</v>
      </c>
      <c r="AD13" s="47">
        <f t="shared" si="9"/>
        <v>-100</v>
      </c>
      <c r="AE13" s="46"/>
      <c r="AF13" s="47">
        <v>113950.878087</v>
      </c>
      <c r="AG13" s="47">
        <f t="shared" si="10"/>
        <v>-100</v>
      </c>
      <c r="AH13" s="46"/>
      <c r="AI13" s="47">
        <v>119357.99386</v>
      </c>
      <c r="AJ13" s="47">
        <f t="shared" si="11"/>
        <v>-100</v>
      </c>
      <c r="AK13" s="91"/>
      <c r="AL13" s="47">
        <v>125702.232177</v>
      </c>
      <c r="AM13" s="47">
        <f t="shared" si="12"/>
        <v>-100</v>
      </c>
    </row>
    <row r="14" customFormat="1" ht="22.15" customHeight="1" spans="1:39">
      <c r="A14" s="44" t="s">
        <v>46</v>
      </c>
      <c r="B14" s="61"/>
      <c r="C14" s="45"/>
      <c r="D14" s="46">
        <v>119.213403</v>
      </c>
      <c r="E14" s="47">
        <v>129.9</v>
      </c>
      <c r="F14" s="47">
        <f t="shared" si="1"/>
        <v>-8.22678752886837</v>
      </c>
      <c r="G14" s="46"/>
      <c r="H14" s="47">
        <v>249.710455</v>
      </c>
      <c r="I14" s="47">
        <f t="shared" si="2"/>
        <v>-100</v>
      </c>
      <c r="J14" s="46"/>
      <c r="K14" s="47">
        <v>374.249417</v>
      </c>
      <c r="L14" s="47">
        <f t="shared" si="3"/>
        <v>-100</v>
      </c>
      <c r="M14" s="46"/>
      <c r="N14" s="47">
        <v>495.787667</v>
      </c>
      <c r="O14" s="47">
        <f t="shared" si="4"/>
        <v>-100</v>
      </c>
      <c r="P14" s="46"/>
      <c r="Q14" s="47">
        <v>619.95173</v>
      </c>
      <c r="R14" s="47">
        <f t="shared" si="5"/>
        <v>-100</v>
      </c>
      <c r="S14" s="91"/>
      <c r="T14" s="47">
        <v>748.40947</v>
      </c>
      <c r="U14" s="47">
        <f t="shared" si="6"/>
        <v>-100</v>
      </c>
      <c r="V14" s="46"/>
      <c r="W14" s="47">
        <v>872.559112</v>
      </c>
      <c r="X14" s="47">
        <f t="shared" si="7"/>
        <v>-100</v>
      </c>
      <c r="Y14" s="46"/>
      <c r="Z14" s="47">
        <v>1003.243082</v>
      </c>
      <c r="AA14" s="47">
        <f t="shared" si="8"/>
        <v>-100</v>
      </c>
      <c r="AB14" s="46"/>
      <c r="AC14" s="47">
        <v>1136.001591</v>
      </c>
      <c r="AD14" s="47">
        <f t="shared" si="9"/>
        <v>-100</v>
      </c>
      <c r="AE14" s="46"/>
      <c r="AF14" s="47">
        <v>1246.461699</v>
      </c>
      <c r="AG14" s="47">
        <f t="shared" si="10"/>
        <v>-100</v>
      </c>
      <c r="AH14" s="46"/>
      <c r="AI14" s="47">
        <v>1357.109158</v>
      </c>
      <c r="AJ14" s="47">
        <f t="shared" si="11"/>
        <v>-100</v>
      </c>
      <c r="AK14" s="91"/>
      <c r="AL14" s="47">
        <v>1466.152469</v>
      </c>
      <c r="AM14" s="47">
        <f t="shared" si="12"/>
        <v>-100</v>
      </c>
    </row>
    <row r="15" customFormat="1" ht="22.15" customHeight="1" spans="1:39">
      <c r="A15" s="44" t="s">
        <v>47</v>
      </c>
      <c r="B15" s="61"/>
      <c r="C15" s="45"/>
      <c r="D15" s="46">
        <v>167.459111000001</v>
      </c>
      <c r="E15" s="47">
        <v>194.76</v>
      </c>
      <c r="F15" s="47">
        <f t="shared" si="1"/>
        <v>-14.0177084616959</v>
      </c>
      <c r="G15" s="46"/>
      <c r="H15" s="47">
        <v>337.832484999998</v>
      </c>
      <c r="I15" s="47">
        <f t="shared" si="2"/>
        <v>-100</v>
      </c>
      <c r="J15" s="46"/>
      <c r="K15" s="47">
        <v>561.516068000004</v>
      </c>
      <c r="L15" s="47">
        <f t="shared" si="3"/>
        <v>-100</v>
      </c>
      <c r="M15" s="46"/>
      <c r="N15" s="47">
        <v>659.672981999999</v>
      </c>
      <c r="O15" s="47">
        <f t="shared" si="4"/>
        <v>-100</v>
      </c>
      <c r="P15" s="46"/>
      <c r="Q15" s="47">
        <v>758.808329999994</v>
      </c>
      <c r="R15" s="47">
        <f t="shared" si="5"/>
        <v>-100</v>
      </c>
      <c r="S15" s="91"/>
      <c r="T15" s="47">
        <v>897.128038999992</v>
      </c>
      <c r="U15" s="47">
        <f t="shared" si="6"/>
        <v>-100</v>
      </c>
      <c r="V15" s="46"/>
      <c r="W15" s="47">
        <v>1004.26922699999</v>
      </c>
      <c r="X15" s="47">
        <f t="shared" si="7"/>
        <v>-100</v>
      </c>
      <c r="Y15" s="46"/>
      <c r="Z15" s="47">
        <v>1112.254603</v>
      </c>
      <c r="AA15" s="47">
        <f t="shared" si="8"/>
        <v>-100</v>
      </c>
      <c r="AB15" s="46"/>
      <c r="AC15" s="47">
        <v>1531.11766799999</v>
      </c>
      <c r="AD15" s="47">
        <f t="shared" si="9"/>
        <v>-100</v>
      </c>
      <c r="AE15" s="46"/>
      <c r="AF15" s="47">
        <v>1733.208492</v>
      </c>
      <c r="AG15" s="47">
        <f t="shared" si="10"/>
        <v>-100</v>
      </c>
      <c r="AH15" s="46"/>
      <c r="AI15" s="47">
        <v>1861.41014499999</v>
      </c>
      <c r="AJ15" s="47">
        <f t="shared" si="11"/>
        <v>-100</v>
      </c>
      <c r="AK15" s="91"/>
      <c r="AL15" s="47">
        <v>2009.31696000001</v>
      </c>
      <c r="AM15" s="47">
        <f t="shared" si="12"/>
        <v>-100</v>
      </c>
    </row>
    <row r="16" customFormat="1" ht="22.15" customHeight="1" spans="1:39">
      <c r="A16" s="44" t="s">
        <v>48</v>
      </c>
      <c r="B16" s="61"/>
      <c r="C16" s="45"/>
      <c r="D16" s="46">
        <v>67.767361</v>
      </c>
      <c r="E16" s="47">
        <v>4.3</v>
      </c>
      <c r="F16" s="47">
        <f t="shared" si="1"/>
        <v>1475.98513953488</v>
      </c>
      <c r="G16" s="46"/>
      <c r="H16" s="47">
        <v>10.365495</v>
      </c>
      <c r="I16" s="47">
        <f t="shared" si="2"/>
        <v>-100</v>
      </c>
      <c r="J16" s="46"/>
      <c r="K16" s="47">
        <v>30.837533</v>
      </c>
      <c r="L16" s="47">
        <f t="shared" si="3"/>
        <v>-100</v>
      </c>
      <c r="M16" s="88"/>
      <c r="N16" s="47">
        <v>31.620791</v>
      </c>
      <c r="O16" s="47">
        <f t="shared" si="4"/>
        <v>-100</v>
      </c>
      <c r="P16" s="46"/>
      <c r="Q16" s="47">
        <v>32.259316</v>
      </c>
      <c r="R16" s="47">
        <f t="shared" si="5"/>
        <v>-100</v>
      </c>
      <c r="S16" s="91"/>
      <c r="T16" s="47">
        <v>33.061674</v>
      </c>
      <c r="U16" s="47">
        <f t="shared" si="6"/>
        <v>-100</v>
      </c>
      <c r="V16" s="46"/>
      <c r="W16" s="47">
        <v>35.411867</v>
      </c>
      <c r="X16" s="47">
        <f t="shared" si="7"/>
        <v>-100</v>
      </c>
      <c r="Y16" s="46"/>
      <c r="Z16" s="47">
        <v>37.959131</v>
      </c>
      <c r="AA16" s="47">
        <f t="shared" si="8"/>
        <v>-100</v>
      </c>
      <c r="AB16" s="46"/>
      <c r="AC16" s="47">
        <v>41.95263</v>
      </c>
      <c r="AD16" s="47">
        <f t="shared" si="9"/>
        <v>-100</v>
      </c>
      <c r="AE16" s="46"/>
      <c r="AF16" s="47">
        <v>126.034336</v>
      </c>
      <c r="AG16" s="47">
        <f t="shared" si="10"/>
        <v>-100</v>
      </c>
      <c r="AH16" s="46"/>
      <c r="AI16" s="47">
        <v>168.737279</v>
      </c>
      <c r="AJ16" s="47">
        <f t="shared" si="11"/>
        <v>-100</v>
      </c>
      <c r="AK16" s="91"/>
      <c r="AL16" s="47">
        <v>212.31689</v>
      </c>
      <c r="AM16" s="47">
        <f t="shared" si="12"/>
        <v>-100</v>
      </c>
    </row>
    <row r="17" s="27" customFormat="1" ht="22.15" customHeight="1" spans="1:39">
      <c r="A17" s="63" t="s">
        <v>138</v>
      </c>
      <c r="B17" s="64"/>
      <c r="C17" s="65"/>
      <c r="D17" s="66">
        <v>4710.200959</v>
      </c>
      <c r="E17" s="67">
        <v>7764.023653</v>
      </c>
      <c r="F17" s="67">
        <f t="shared" ref="F17:F25" si="13">SUM(D17-E17)/E17*100</f>
        <v>-39.3329906049425</v>
      </c>
      <c r="G17" s="66"/>
      <c r="H17" s="67">
        <v>17191.746569</v>
      </c>
      <c r="I17" s="67">
        <f t="shared" ref="I17:I25" si="14">SUM(G17-H17)/H17*100</f>
        <v>-100</v>
      </c>
      <c r="J17" s="66"/>
      <c r="K17" s="67">
        <v>23377.036824</v>
      </c>
      <c r="L17" s="67">
        <f t="shared" ref="L17:L25" si="15">SUM(J17-K17)/K17*100</f>
        <v>-100</v>
      </c>
      <c r="M17" s="89"/>
      <c r="N17" s="67">
        <v>26164.655417</v>
      </c>
      <c r="O17" s="67">
        <f t="shared" ref="O17:O25" si="16">SUM(M17-N17)/N17*100</f>
        <v>-100</v>
      </c>
      <c r="P17" s="67"/>
      <c r="Q17" s="67">
        <v>28314.542882</v>
      </c>
      <c r="R17" s="67">
        <f t="shared" ref="R17:R25" si="17">SUM(P17-Q17)/Q17*100</f>
        <v>-100</v>
      </c>
      <c r="S17" s="98"/>
      <c r="T17" s="67">
        <v>30405.62692</v>
      </c>
      <c r="U17" s="67">
        <f t="shared" ref="U17:U25" si="18">SUM(S17-T17)/T17*100</f>
        <v>-100</v>
      </c>
      <c r="V17" s="67"/>
      <c r="W17" s="67">
        <v>32364.263066</v>
      </c>
      <c r="X17" s="67">
        <f t="shared" ref="X17:X25" si="19">SUM(V17-W17)/W17*100</f>
        <v>-100</v>
      </c>
      <c r="Y17" s="67"/>
      <c r="Z17" s="67">
        <v>34591.519025</v>
      </c>
      <c r="AA17" s="67">
        <f t="shared" ref="AA17:AA25" si="20">SUM(Y17-Z17)/Z17*100</f>
        <v>-100</v>
      </c>
      <c r="AB17" s="67"/>
      <c r="AC17" s="67">
        <v>37085.115407</v>
      </c>
      <c r="AD17" s="67">
        <f t="shared" ref="AD17:AD25" si="21">SUM(AB17-AC17)/AC17*100</f>
        <v>-100</v>
      </c>
      <c r="AE17" s="67"/>
      <c r="AF17" s="67">
        <v>39445.556811</v>
      </c>
      <c r="AG17" s="67">
        <f t="shared" ref="AG17:AG25" si="22">SUM(AE17-AF17)/AF17*100</f>
        <v>-100</v>
      </c>
      <c r="AH17" s="67"/>
      <c r="AI17" s="67">
        <v>41434.809691</v>
      </c>
      <c r="AJ17" s="67">
        <f t="shared" ref="AJ17:AJ25" si="23">SUM(AH17-AI17)/AI17*100</f>
        <v>-100</v>
      </c>
      <c r="AK17" s="102"/>
      <c r="AL17" s="67">
        <v>43305.70841</v>
      </c>
      <c r="AM17" s="67">
        <f t="shared" ref="AM17:AM25" si="24">SUM(AK17-AL17)/AL17*100</f>
        <v>-100</v>
      </c>
    </row>
    <row r="18" s="27" customFormat="1" ht="22.15" customHeight="1" spans="1:39">
      <c r="A18" s="63" t="s">
        <v>139</v>
      </c>
      <c r="B18" s="64"/>
      <c r="C18" s="65"/>
      <c r="D18" s="66">
        <v>37359.908215</v>
      </c>
      <c r="E18" s="67">
        <v>21387.121608</v>
      </c>
      <c r="F18" s="67">
        <f t="shared" si="13"/>
        <v>74.6841342175998</v>
      </c>
      <c r="G18" s="66"/>
      <c r="H18" s="67">
        <v>48555.78</v>
      </c>
      <c r="I18" s="67">
        <f t="shared" si="14"/>
        <v>-100</v>
      </c>
      <c r="J18" s="66"/>
      <c r="K18" s="67">
        <v>69192.634026</v>
      </c>
      <c r="L18" s="67">
        <f t="shared" si="15"/>
        <v>-100</v>
      </c>
      <c r="M18" s="89"/>
      <c r="N18" s="67">
        <v>73936.271036</v>
      </c>
      <c r="O18" s="67">
        <f t="shared" si="16"/>
        <v>-100</v>
      </c>
      <c r="P18" s="67"/>
      <c r="Q18" s="67">
        <v>77883.81231</v>
      </c>
      <c r="R18" s="67">
        <f t="shared" si="17"/>
        <v>-100</v>
      </c>
      <c r="S18" s="98"/>
      <c r="T18" s="67">
        <v>82725.035696</v>
      </c>
      <c r="U18" s="67">
        <f t="shared" si="18"/>
        <v>-100</v>
      </c>
      <c r="V18" s="67"/>
      <c r="W18" s="67">
        <v>87155.871998</v>
      </c>
      <c r="X18" s="67">
        <f t="shared" si="19"/>
        <v>-100</v>
      </c>
      <c r="Y18" s="67"/>
      <c r="Z18" s="67">
        <v>92981.429678</v>
      </c>
      <c r="AA18" s="67">
        <f t="shared" si="20"/>
        <v>-100</v>
      </c>
      <c r="AB18" s="67"/>
      <c r="AC18" s="67">
        <v>99738.000369</v>
      </c>
      <c r="AD18" s="67">
        <f t="shared" si="21"/>
        <v>-100</v>
      </c>
      <c r="AE18" s="67"/>
      <c r="AF18" s="67">
        <v>103897.14147</v>
      </c>
      <c r="AG18" s="67">
        <f t="shared" si="22"/>
        <v>-100</v>
      </c>
      <c r="AH18" s="67"/>
      <c r="AI18" s="67">
        <v>107935.397331</v>
      </c>
      <c r="AJ18" s="67">
        <f t="shared" si="23"/>
        <v>-100</v>
      </c>
      <c r="AK18" s="102"/>
      <c r="AL18" s="67">
        <v>112118.098285</v>
      </c>
      <c r="AM18" s="67">
        <f t="shared" si="24"/>
        <v>-100</v>
      </c>
    </row>
    <row r="19" s="28" customFormat="1" ht="22.15" customHeight="1" spans="1:39">
      <c r="A19" s="68" t="s">
        <v>140</v>
      </c>
      <c r="B19" s="69"/>
      <c r="C19" s="70"/>
      <c r="D19" s="71">
        <v>92.11185</v>
      </c>
      <c r="E19" s="72">
        <v>105.708076</v>
      </c>
      <c r="F19" s="72">
        <f t="shared" si="13"/>
        <v>-12.8620503886572</v>
      </c>
      <c r="G19" s="71"/>
      <c r="H19" s="72">
        <v>115.972903</v>
      </c>
      <c r="I19" s="72">
        <f t="shared" si="14"/>
        <v>-100</v>
      </c>
      <c r="J19" s="71"/>
      <c r="K19" s="72">
        <v>150.710797</v>
      </c>
      <c r="L19" s="72">
        <f t="shared" si="15"/>
        <v>-100</v>
      </c>
      <c r="M19" s="90"/>
      <c r="N19" s="72">
        <v>189.557878</v>
      </c>
      <c r="O19" s="72">
        <f t="shared" si="16"/>
        <v>-100</v>
      </c>
      <c r="P19" s="71"/>
      <c r="Q19" s="72">
        <v>277.212336</v>
      </c>
      <c r="R19" s="72">
        <f t="shared" si="17"/>
        <v>-100</v>
      </c>
      <c r="S19" s="99"/>
      <c r="T19" s="72">
        <v>481.258546</v>
      </c>
      <c r="U19" s="72">
        <f t="shared" si="18"/>
        <v>-100</v>
      </c>
      <c r="V19" s="71"/>
      <c r="W19" s="72">
        <v>532.435785</v>
      </c>
      <c r="X19" s="72">
        <f t="shared" si="19"/>
        <v>-100</v>
      </c>
      <c r="Y19" s="71"/>
      <c r="Z19" s="72">
        <v>610.594717</v>
      </c>
      <c r="AA19" s="72">
        <f t="shared" si="20"/>
        <v>-100</v>
      </c>
      <c r="AB19" s="71"/>
      <c r="AC19" s="72">
        <v>627.833809</v>
      </c>
      <c r="AD19" s="72">
        <f t="shared" si="21"/>
        <v>-100</v>
      </c>
      <c r="AE19" s="71"/>
      <c r="AF19" s="72">
        <v>642.568122</v>
      </c>
      <c r="AG19" s="72">
        <f t="shared" si="22"/>
        <v>-100</v>
      </c>
      <c r="AH19" s="71"/>
      <c r="AI19" s="72">
        <v>696.684731</v>
      </c>
      <c r="AJ19" s="72">
        <f t="shared" si="23"/>
        <v>-100</v>
      </c>
      <c r="AK19" s="99"/>
      <c r="AL19" s="72">
        <v>729.746774</v>
      </c>
      <c r="AM19" s="72">
        <f t="shared" si="24"/>
        <v>-100</v>
      </c>
    </row>
    <row r="20" s="28" customFormat="1" ht="22.15" customHeight="1" spans="1:39">
      <c r="A20" s="73" t="s">
        <v>141</v>
      </c>
      <c r="B20" s="74"/>
      <c r="C20" s="75"/>
      <c r="D20" s="71">
        <v>8720.465181</v>
      </c>
      <c r="E20" s="72">
        <v>9344.296226</v>
      </c>
      <c r="F20" s="72">
        <f t="shared" si="13"/>
        <v>-6.67606237978868</v>
      </c>
      <c r="G20" s="71"/>
      <c r="H20" s="72">
        <v>15687.478219</v>
      </c>
      <c r="I20" s="72">
        <f t="shared" si="14"/>
        <v>-100</v>
      </c>
      <c r="J20" s="71"/>
      <c r="K20" s="72">
        <v>22783.893971</v>
      </c>
      <c r="L20" s="72">
        <f t="shared" si="15"/>
        <v>-100</v>
      </c>
      <c r="M20" s="71"/>
      <c r="N20" s="72">
        <v>29188.468463</v>
      </c>
      <c r="O20" s="72">
        <f t="shared" si="16"/>
        <v>-100</v>
      </c>
      <c r="P20" s="71"/>
      <c r="Q20" s="72">
        <v>34886.763387</v>
      </c>
      <c r="R20" s="72">
        <f t="shared" si="17"/>
        <v>-100</v>
      </c>
      <c r="S20" s="99"/>
      <c r="T20" s="72">
        <v>40460.065688</v>
      </c>
      <c r="U20" s="72">
        <f t="shared" si="18"/>
        <v>-100</v>
      </c>
      <c r="V20" s="71"/>
      <c r="W20" s="72">
        <v>45834.3</v>
      </c>
      <c r="X20" s="72">
        <f t="shared" si="19"/>
        <v>-100</v>
      </c>
      <c r="Y20" s="71"/>
      <c r="Z20" s="72">
        <v>51225.421417</v>
      </c>
      <c r="AA20" s="72">
        <f t="shared" si="20"/>
        <v>-100</v>
      </c>
      <c r="AB20" s="71"/>
      <c r="AC20" s="72">
        <v>57553.518417</v>
      </c>
      <c r="AD20" s="72">
        <f t="shared" si="21"/>
        <v>-100</v>
      </c>
      <c r="AE20" s="71"/>
      <c r="AF20" s="72">
        <v>62884.268511</v>
      </c>
      <c r="AG20" s="72">
        <f t="shared" si="22"/>
        <v>-100</v>
      </c>
      <c r="AH20" s="71"/>
      <c r="AI20" s="72">
        <v>69312.710527</v>
      </c>
      <c r="AJ20" s="72">
        <f t="shared" si="23"/>
        <v>-100</v>
      </c>
      <c r="AK20" s="99"/>
      <c r="AL20" s="72">
        <v>77668.043719</v>
      </c>
      <c r="AM20" s="72">
        <f t="shared" si="24"/>
        <v>-100</v>
      </c>
    </row>
    <row r="21" s="28" customFormat="1" ht="22.15" customHeight="1" spans="1:39">
      <c r="A21" s="76" t="s">
        <v>142</v>
      </c>
      <c r="B21" s="77"/>
      <c r="C21" s="75" t="s">
        <v>143</v>
      </c>
      <c r="D21" s="78">
        <v>2171</v>
      </c>
      <c r="E21" s="79">
        <v>9585</v>
      </c>
      <c r="F21" s="72">
        <f t="shared" si="13"/>
        <v>-77.3500260824205</v>
      </c>
      <c r="G21" s="78"/>
      <c r="H21" s="79">
        <v>16202</v>
      </c>
      <c r="I21" s="72">
        <f t="shared" si="14"/>
        <v>-100</v>
      </c>
      <c r="J21" s="78"/>
      <c r="K21" s="79">
        <v>22205</v>
      </c>
      <c r="L21" s="72">
        <f t="shared" si="15"/>
        <v>-100</v>
      </c>
      <c r="M21" s="78"/>
      <c r="N21" s="79">
        <v>27797</v>
      </c>
      <c r="O21" s="72">
        <f t="shared" si="16"/>
        <v>-100</v>
      </c>
      <c r="P21" s="78"/>
      <c r="Q21" s="79">
        <v>33322</v>
      </c>
      <c r="R21" s="72">
        <f t="shared" si="17"/>
        <v>-100</v>
      </c>
      <c r="S21" s="100"/>
      <c r="T21" s="79">
        <v>38204</v>
      </c>
      <c r="U21" s="72">
        <f t="shared" si="18"/>
        <v>-100</v>
      </c>
      <c r="V21" s="71"/>
      <c r="W21" s="79">
        <v>43329</v>
      </c>
      <c r="X21" s="72">
        <f t="shared" si="19"/>
        <v>-100</v>
      </c>
      <c r="Y21" s="71"/>
      <c r="Z21" s="79">
        <v>47242</v>
      </c>
      <c r="AA21" s="72">
        <f t="shared" si="20"/>
        <v>-100</v>
      </c>
      <c r="AB21" s="71"/>
      <c r="AC21" s="79">
        <v>50043</v>
      </c>
      <c r="AD21" s="72">
        <f t="shared" si="21"/>
        <v>-100</v>
      </c>
      <c r="AE21" s="71"/>
      <c r="AF21" s="79">
        <v>50467</v>
      </c>
      <c r="AG21" s="72">
        <f t="shared" si="22"/>
        <v>-100</v>
      </c>
      <c r="AH21" s="71"/>
      <c r="AI21" s="79">
        <v>51695</v>
      </c>
      <c r="AJ21" s="72">
        <f t="shared" si="23"/>
        <v>-100</v>
      </c>
      <c r="AK21" s="100"/>
      <c r="AL21" s="79">
        <v>56813</v>
      </c>
      <c r="AM21" s="72">
        <f t="shared" si="24"/>
        <v>-100</v>
      </c>
    </row>
    <row r="22" s="28" customFormat="1" ht="22.15" customHeight="1" spans="1:39">
      <c r="A22" s="80"/>
      <c r="B22" s="81"/>
      <c r="C22" s="82" t="s">
        <v>72</v>
      </c>
      <c r="D22" s="71">
        <v>306.735301</v>
      </c>
      <c r="E22" s="72">
        <v>1671.602686</v>
      </c>
      <c r="F22" s="72">
        <f t="shared" si="13"/>
        <v>-81.6502268410449</v>
      </c>
      <c r="G22" s="71"/>
      <c r="H22" s="72">
        <v>2789.73282</v>
      </c>
      <c r="I22" s="72">
        <f t="shared" si="14"/>
        <v>-100</v>
      </c>
      <c r="J22" s="71"/>
      <c r="K22" s="72">
        <v>3783.906156</v>
      </c>
      <c r="L22" s="72">
        <f t="shared" si="15"/>
        <v>-100</v>
      </c>
      <c r="M22" s="71"/>
      <c r="N22" s="72">
        <v>4720.218</v>
      </c>
      <c r="O22" s="72">
        <f t="shared" si="16"/>
        <v>-100</v>
      </c>
      <c r="P22" s="71"/>
      <c r="Q22" s="72">
        <v>5639.654023</v>
      </c>
      <c r="R22" s="72">
        <f t="shared" si="17"/>
        <v>-100</v>
      </c>
      <c r="S22" s="99"/>
      <c r="T22" s="72">
        <v>6443.739379</v>
      </c>
      <c r="U22" s="72">
        <f t="shared" si="18"/>
        <v>-100</v>
      </c>
      <c r="V22" s="71"/>
      <c r="W22" s="72">
        <v>7269.6</v>
      </c>
      <c r="X22" s="72">
        <f t="shared" si="19"/>
        <v>-100</v>
      </c>
      <c r="Y22" s="71"/>
      <c r="Z22" s="72">
        <v>7528.869091</v>
      </c>
      <c r="AA22" s="72">
        <f t="shared" si="20"/>
        <v>-100</v>
      </c>
      <c r="AB22" s="71"/>
      <c r="AC22" s="72">
        <v>8252.428068</v>
      </c>
      <c r="AD22" s="72">
        <f t="shared" si="21"/>
        <v>-100</v>
      </c>
      <c r="AE22" s="71"/>
      <c r="AF22" s="72">
        <v>8304.922647</v>
      </c>
      <c r="AG22" s="72">
        <f t="shared" si="22"/>
        <v>-100</v>
      </c>
      <c r="AH22" s="71"/>
      <c r="AI22" s="72">
        <v>8450.497895</v>
      </c>
      <c r="AJ22" s="72">
        <f t="shared" si="23"/>
        <v>-100</v>
      </c>
      <c r="AK22" s="99"/>
      <c r="AL22" s="72">
        <v>9171.574047</v>
      </c>
      <c r="AM22" s="72">
        <f t="shared" si="24"/>
        <v>-100</v>
      </c>
    </row>
    <row r="23" s="28" customFormat="1" ht="22.15" customHeight="1" spans="1:39">
      <c r="A23" s="76" t="s">
        <v>144</v>
      </c>
      <c r="B23" s="77"/>
      <c r="C23" s="75" t="s">
        <v>145</v>
      </c>
      <c r="D23" s="71">
        <v>52892</v>
      </c>
      <c r="E23" s="79">
        <v>58091</v>
      </c>
      <c r="F23" s="72">
        <f t="shared" si="13"/>
        <v>-8.94975125234546</v>
      </c>
      <c r="G23" s="78"/>
      <c r="H23" s="79">
        <v>81889</v>
      </c>
      <c r="I23" s="72">
        <f t="shared" si="14"/>
        <v>-100</v>
      </c>
      <c r="J23" s="78"/>
      <c r="K23" s="79">
        <v>117655</v>
      </c>
      <c r="L23" s="72">
        <f t="shared" si="15"/>
        <v>-100</v>
      </c>
      <c r="M23" s="78"/>
      <c r="N23" s="79">
        <v>149285</v>
      </c>
      <c r="O23" s="72">
        <f t="shared" si="16"/>
        <v>-100</v>
      </c>
      <c r="P23" s="78"/>
      <c r="Q23" s="79">
        <v>217981</v>
      </c>
      <c r="R23" s="72">
        <f t="shared" si="17"/>
        <v>-100</v>
      </c>
      <c r="S23" s="100"/>
      <c r="T23" s="79">
        <v>250834</v>
      </c>
      <c r="U23" s="72">
        <f t="shared" si="18"/>
        <v>-100</v>
      </c>
      <c r="V23" s="71"/>
      <c r="W23" s="79">
        <v>232955</v>
      </c>
      <c r="X23" s="72">
        <f t="shared" si="19"/>
        <v>-100</v>
      </c>
      <c r="Y23" s="71"/>
      <c r="Z23" s="79">
        <v>262898</v>
      </c>
      <c r="AA23" s="72">
        <f t="shared" si="20"/>
        <v>-100</v>
      </c>
      <c r="AB23" s="71"/>
      <c r="AC23" s="79">
        <v>299245</v>
      </c>
      <c r="AD23" s="72">
        <f t="shared" si="21"/>
        <v>-100</v>
      </c>
      <c r="AE23" s="71"/>
      <c r="AF23" s="79">
        <v>328085</v>
      </c>
      <c r="AG23" s="72">
        <f t="shared" si="22"/>
        <v>-100</v>
      </c>
      <c r="AH23" s="71"/>
      <c r="AI23" s="79">
        <v>366620</v>
      </c>
      <c r="AJ23" s="72">
        <f t="shared" si="23"/>
        <v>-100</v>
      </c>
      <c r="AK23" s="100"/>
      <c r="AL23" s="79">
        <v>414879</v>
      </c>
      <c r="AM23" s="72">
        <f t="shared" si="24"/>
        <v>-100</v>
      </c>
    </row>
    <row r="24" s="28" customFormat="1" ht="22.15" customHeight="1" spans="1:39">
      <c r="A24" s="80"/>
      <c r="B24" s="81"/>
      <c r="C24" s="82" t="s">
        <v>72</v>
      </c>
      <c r="D24" s="71">
        <v>8560.817979</v>
      </c>
      <c r="E24" s="72">
        <v>9297.433184</v>
      </c>
      <c r="F24" s="72">
        <f t="shared" si="13"/>
        <v>-7.9227803031448</v>
      </c>
      <c r="G24" s="71"/>
      <c r="H24" s="72">
        <v>15353.842136</v>
      </c>
      <c r="I24" s="72">
        <f t="shared" si="14"/>
        <v>-100</v>
      </c>
      <c r="J24" s="71"/>
      <c r="K24" s="72">
        <v>22258.084199</v>
      </c>
      <c r="L24" s="72">
        <f t="shared" si="15"/>
        <v>-100</v>
      </c>
      <c r="M24" s="71"/>
      <c r="N24" s="72">
        <v>28500.192792</v>
      </c>
      <c r="O24" s="72">
        <f t="shared" si="16"/>
        <v>-100</v>
      </c>
      <c r="P24" s="71"/>
      <c r="Q24" s="72">
        <v>34655.837938</v>
      </c>
      <c r="R24" s="72">
        <f t="shared" si="17"/>
        <v>-100</v>
      </c>
      <c r="S24" s="99"/>
      <c r="T24" s="72">
        <v>40200.055424</v>
      </c>
      <c r="U24" s="72">
        <f t="shared" si="18"/>
        <v>-100</v>
      </c>
      <c r="V24" s="71"/>
      <c r="W24" s="72">
        <v>44797.71</v>
      </c>
      <c r="X24" s="72">
        <f t="shared" si="19"/>
        <v>-100</v>
      </c>
      <c r="Y24" s="71"/>
      <c r="Z24" s="72">
        <v>50061.922821</v>
      </c>
      <c r="AA24" s="72">
        <f t="shared" si="20"/>
        <v>-100</v>
      </c>
      <c r="AB24" s="71"/>
      <c r="AC24" s="72">
        <v>56275.738178</v>
      </c>
      <c r="AD24" s="72">
        <f t="shared" si="21"/>
        <v>-100</v>
      </c>
      <c r="AE24" s="71"/>
      <c r="AF24" s="72">
        <v>61250.331251</v>
      </c>
      <c r="AG24" s="72">
        <f t="shared" si="22"/>
        <v>-100</v>
      </c>
      <c r="AH24" s="71"/>
      <c r="AI24" s="72">
        <v>67802.785437</v>
      </c>
      <c r="AJ24" s="72">
        <f t="shared" si="23"/>
        <v>-100</v>
      </c>
      <c r="AK24" s="99"/>
      <c r="AL24" s="72">
        <v>76005.534066</v>
      </c>
      <c r="AM24" s="72">
        <f t="shared" si="24"/>
        <v>-100</v>
      </c>
    </row>
    <row r="25" s="28" customFormat="1" ht="22.15" customHeight="1" spans="1:39">
      <c r="A25" s="68" t="s">
        <v>146</v>
      </c>
      <c r="B25" s="69"/>
      <c r="C25" s="70"/>
      <c r="D25" s="71">
        <v>19.257176</v>
      </c>
      <c r="E25" s="72">
        <v>8.652488</v>
      </c>
      <c r="F25" s="72">
        <f t="shared" si="13"/>
        <v>122.562296532512</v>
      </c>
      <c r="G25" s="71"/>
      <c r="H25" s="72">
        <v>17.124541</v>
      </c>
      <c r="I25" s="72">
        <f t="shared" si="14"/>
        <v>-100</v>
      </c>
      <c r="J25" s="71"/>
      <c r="K25" s="72">
        <v>25.857631</v>
      </c>
      <c r="L25" s="72">
        <f t="shared" si="15"/>
        <v>-100</v>
      </c>
      <c r="M25" s="71"/>
      <c r="N25" s="72">
        <v>36.1711946236478</v>
      </c>
      <c r="O25" s="72">
        <f t="shared" si="16"/>
        <v>-100</v>
      </c>
      <c r="P25" s="71"/>
      <c r="Q25" s="72">
        <v>50.217052</v>
      </c>
      <c r="R25" s="72">
        <f t="shared" si="17"/>
        <v>-100</v>
      </c>
      <c r="S25" s="99"/>
      <c r="T25" s="72">
        <v>60.24464</v>
      </c>
      <c r="U25" s="72">
        <f t="shared" si="18"/>
        <v>-100</v>
      </c>
      <c r="V25" s="71"/>
      <c r="W25" s="72">
        <v>68.13</v>
      </c>
      <c r="X25" s="72">
        <f t="shared" si="19"/>
        <v>-100</v>
      </c>
      <c r="Y25" s="71"/>
      <c r="Z25" s="72">
        <v>72.857864</v>
      </c>
      <c r="AA25" s="72">
        <f t="shared" si="20"/>
        <v>-100</v>
      </c>
      <c r="AB25" s="71"/>
      <c r="AC25" s="72">
        <v>77.011287</v>
      </c>
      <c r="AD25" s="72">
        <f t="shared" si="21"/>
        <v>-100</v>
      </c>
      <c r="AE25" s="71"/>
      <c r="AF25" s="72">
        <v>82.279193710227</v>
      </c>
      <c r="AG25" s="72">
        <f t="shared" si="22"/>
        <v>-100</v>
      </c>
      <c r="AH25" s="71"/>
      <c r="AI25" s="72">
        <v>87.386396</v>
      </c>
      <c r="AJ25" s="72">
        <f t="shared" si="23"/>
        <v>-100</v>
      </c>
      <c r="AK25" s="99"/>
      <c r="AL25" s="72">
        <v>293.641299179817</v>
      </c>
      <c r="AM25" s="72">
        <f t="shared" si="24"/>
        <v>-100</v>
      </c>
    </row>
    <row r="26" customHeight="1" spans="1:3">
      <c r="A26" s="83"/>
      <c r="B26" s="83"/>
      <c r="C26" s="83"/>
    </row>
    <row r="28" customHeight="1" spans="38:38">
      <c r="AL28" s="103"/>
    </row>
  </sheetData>
  <mergeCells count="25"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5:C25"/>
    <mergeCell ref="A26:C26"/>
    <mergeCell ref="A3:A5"/>
    <mergeCell ref="A6:A8"/>
    <mergeCell ref="A21:B22"/>
    <mergeCell ref="A23:B24"/>
  </mergeCells>
  <pageMargins left="0.669444444444445" right="0.238888888888889" top="0.786805555555556" bottom="0.432638888888889" header="0.309027777777778" footer="0.309027777777778"/>
  <pageSetup paperSize="9" orientation="landscape" horizontalDpi="300" verticalDpi="300"/>
  <headerFooter/>
  <ignoredErrors>
    <ignoredError sqref="D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I17" sqref="I17"/>
    </sheetView>
  </sheetViews>
  <sheetFormatPr defaultColWidth="8.75" defaultRowHeight="15.6"/>
  <cols>
    <col min="1" max="1" width="11.625" customWidth="1"/>
    <col min="3" max="3" width="7.25" customWidth="1"/>
    <col min="4" max="4" width="6.75" customWidth="1"/>
    <col min="5" max="6" width="10.5" customWidth="1"/>
    <col min="9" max="9" width="7.25" customWidth="1"/>
    <col min="11" max="11" width="12" customWidth="1"/>
    <col min="12" max="13" width="13.875" customWidth="1"/>
  </cols>
  <sheetData>
    <row r="1" ht="36" spans="1:13">
      <c r="A1" s="12" t="s">
        <v>147</v>
      </c>
      <c r="B1" s="12" t="s">
        <v>148</v>
      </c>
      <c r="C1" s="13" t="s">
        <v>149</v>
      </c>
      <c r="D1" s="13" t="s">
        <v>150</v>
      </c>
      <c r="E1" s="14" t="s">
        <v>35</v>
      </c>
      <c r="F1" s="14" t="s">
        <v>37</v>
      </c>
      <c r="G1" s="14" t="s">
        <v>151</v>
      </c>
      <c r="H1" s="14" t="s">
        <v>152</v>
      </c>
      <c r="I1" s="14" t="s">
        <v>153</v>
      </c>
      <c r="K1" s="12" t="s">
        <v>147</v>
      </c>
      <c r="L1" s="6" t="s">
        <v>154</v>
      </c>
      <c r="M1" s="6" t="s">
        <v>155</v>
      </c>
    </row>
    <row r="2" ht="15.95" customHeight="1" spans="1:13">
      <c r="A2" s="15" t="s">
        <v>156</v>
      </c>
      <c r="B2" s="16">
        <v>3218</v>
      </c>
      <c r="C2" s="17">
        <v>283</v>
      </c>
      <c r="D2" s="17">
        <v>78</v>
      </c>
      <c r="E2" s="18">
        <v>6972.26243721829</v>
      </c>
      <c r="F2" s="18">
        <v>2477.16610750914</v>
      </c>
      <c r="G2" s="19">
        <v>74.8229233741146</v>
      </c>
      <c r="H2" s="19">
        <v>9.45855614973262</v>
      </c>
      <c r="I2" s="19">
        <v>2.60695187165775</v>
      </c>
      <c r="K2" s="23" t="s">
        <v>4</v>
      </c>
      <c r="L2" s="24">
        <v>269</v>
      </c>
      <c r="M2" s="24">
        <v>51</v>
      </c>
    </row>
    <row r="3" ht="15.95" customHeight="1" spans="1:13">
      <c r="A3" s="15" t="s">
        <v>4</v>
      </c>
      <c r="B3" s="16">
        <v>2638</v>
      </c>
      <c r="C3" s="17">
        <v>32</v>
      </c>
      <c r="D3" s="17">
        <v>39</v>
      </c>
      <c r="E3" s="18">
        <v>2442.76607278241</v>
      </c>
      <c r="F3" s="18">
        <v>4808.9678358209</v>
      </c>
      <c r="G3" s="19">
        <v>29.0613718411552</v>
      </c>
      <c r="H3" s="19">
        <v>1.20982986767486</v>
      </c>
      <c r="I3" s="19">
        <v>1.47448015122873</v>
      </c>
      <c r="K3" s="23" t="s">
        <v>157</v>
      </c>
      <c r="L3" s="24">
        <v>56</v>
      </c>
      <c r="M3" s="24">
        <v>65</v>
      </c>
    </row>
    <row r="4" ht="15.95" customHeight="1" spans="1:13">
      <c r="A4" s="15" t="s">
        <v>8</v>
      </c>
      <c r="B4" s="16">
        <v>2567</v>
      </c>
      <c r="C4" s="17">
        <v>89</v>
      </c>
      <c r="D4" s="17">
        <v>76</v>
      </c>
      <c r="E4" s="20">
        <v>3140.05016598321</v>
      </c>
      <c r="F4" s="20">
        <v>5606.76321478382</v>
      </c>
      <c r="G4" s="21">
        <v>35.1382937280873</v>
      </c>
      <c r="H4" s="21">
        <v>3.48472983555208</v>
      </c>
      <c r="I4" s="21">
        <v>2.97572435395458</v>
      </c>
      <c r="K4" s="23" t="s">
        <v>15</v>
      </c>
      <c r="L4" s="24">
        <v>23</v>
      </c>
      <c r="M4" s="24">
        <v>144</v>
      </c>
    </row>
    <row r="5" ht="15.95" customHeight="1" spans="1:13">
      <c r="A5" s="15" t="s">
        <v>15</v>
      </c>
      <c r="B5" s="16">
        <v>927</v>
      </c>
      <c r="C5" s="17">
        <v>442</v>
      </c>
      <c r="D5" s="17">
        <v>0</v>
      </c>
      <c r="E5" s="20">
        <v>13256.52</v>
      </c>
      <c r="F5" s="20">
        <v>12962.74</v>
      </c>
      <c r="G5" s="21">
        <v>63.6</v>
      </c>
      <c r="H5" s="21">
        <v>91.13</v>
      </c>
      <c r="I5" s="21">
        <v>0</v>
      </c>
      <c r="K5" s="23" t="s">
        <v>8</v>
      </c>
      <c r="L5" s="24">
        <v>18</v>
      </c>
      <c r="M5" s="24">
        <v>29</v>
      </c>
    </row>
    <row r="6" ht="15.95" customHeight="1" spans="1:13">
      <c r="A6" s="15" t="s">
        <v>7</v>
      </c>
      <c r="B6" s="16">
        <v>657</v>
      </c>
      <c r="C6" s="17">
        <v>84</v>
      </c>
      <c r="D6" s="17">
        <v>14</v>
      </c>
      <c r="E6" s="18">
        <v>5278.27547437849</v>
      </c>
      <c r="F6" s="18">
        <v>3993.65871785029</v>
      </c>
      <c r="G6" s="19">
        <v>49.1628614916286</v>
      </c>
      <c r="H6" s="19">
        <v>14.3100511073254</v>
      </c>
      <c r="I6" s="19">
        <v>2.38500851788756</v>
      </c>
      <c r="K6" s="23" t="s">
        <v>158</v>
      </c>
      <c r="L6" s="24">
        <v>18</v>
      </c>
      <c r="M6" s="24">
        <v>68</v>
      </c>
    </row>
    <row r="7" ht="15.95" customHeight="1" spans="1:13">
      <c r="A7" s="15" t="s">
        <v>157</v>
      </c>
      <c r="B7" s="16">
        <v>448</v>
      </c>
      <c r="C7" s="17">
        <v>-5</v>
      </c>
      <c r="D7" s="17">
        <v>5</v>
      </c>
      <c r="E7" s="20">
        <v>962</v>
      </c>
      <c r="F7" s="20">
        <v>6875</v>
      </c>
      <c r="G7" s="21">
        <v>9.77</v>
      </c>
      <c r="H7" s="21">
        <v>-1.11</v>
      </c>
      <c r="I7" s="21">
        <v>1.11</v>
      </c>
      <c r="K7" s="23" t="s">
        <v>12</v>
      </c>
      <c r="L7" s="24">
        <v>17</v>
      </c>
      <c r="M7" s="24">
        <v>20</v>
      </c>
    </row>
    <row r="8" ht="15.95" customHeight="1" spans="1:13">
      <c r="A8" s="15" t="s">
        <v>13</v>
      </c>
      <c r="B8" s="16">
        <v>446</v>
      </c>
      <c r="C8" s="17">
        <v>38</v>
      </c>
      <c r="D8" s="17">
        <v>119</v>
      </c>
      <c r="E8" s="20">
        <v>8158.11411111111</v>
      </c>
      <c r="F8" s="20">
        <v>4617.80044025157</v>
      </c>
      <c r="G8" s="21">
        <v>20.1793721973094</v>
      </c>
      <c r="H8" s="21">
        <v>7.21062618595825</v>
      </c>
      <c r="I8" s="21">
        <v>22.5806451612903</v>
      </c>
      <c r="K8" s="23" t="s">
        <v>13</v>
      </c>
      <c r="L8" s="24">
        <v>15</v>
      </c>
      <c r="M8" s="24">
        <v>54</v>
      </c>
    </row>
    <row r="9" ht="15.95" customHeight="1" spans="1:13">
      <c r="A9" s="15" t="s">
        <v>158</v>
      </c>
      <c r="B9" s="16">
        <v>406</v>
      </c>
      <c r="C9" s="17">
        <v>5</v>
      </c>
      <c r="D9" s="17">
        <v>16</v>
      </c>
      <c r="E9" s="20">
        <v>9268.87820512821</v>
      </c>
      <c r="F9" s="20">
        <v>4951.86643835617</v>
      </c>
      <c r="G9" s="21">
        <v>19.30693069</v>
      </c>
      <c r="H9" s="21">
        <v>1.199040767</v>
      </c>
      <c r="I9" s="21">
        <v>3.836930456</v>
      </c>
      <c r="K9" s="23" t="s">
        <v>14</v>
      </c>
      <c r="L9" s="24">
        <v>11</v>
      </c>
      <c r="M9" s="24">
        <v>77</v>
      </c>
    </row>
    <row r="10" ht="15.95" customHeight="1" spans="1:13">
      <c r="A10" s="15" t="s">
        <v>6</v>
      </c>
      <c r="B10" s="16">
        <v>240</v>
      </c>
      <c r="C10" s="17">
        <v>20</v>
      </c>
      <c r="D10" s="17">
        <v>22</v>
      </c>
      <c r="E10" s="18">
        <v>5206.40282105263</v>
      </c>
      <c r="F10" s="18">
        <v>4149.39822147651</v>
      </c>
      <c r="G10" s="19">
        <v>67.843137254902</v>
      </c>
      <c r="H10" s="19">
        <v>8.26446280991736</v>
      </c>
      <c r="I10" s="19">
        <v>9.09090909090909</v>
      </c>
      <c r="K10" s="23" t="s">
        <v>16</v>
      </c>
      <c r="L10" s="24">
        <v>8</v>
      </c>
      <c r="M10" s="24">
        <v>45</v>
      </c>
    </row>
    <row r="11" ht="15.95" customHeight="1" spans="1:13">
      <c r="A11" s="15" t="s">
        <v>17</v>
      </c>
      <c r="B11" s="22">
        <v>188</v>
      </c>
      <c r="C11" s="22">
        <v>188</v>
      </c>
      <c r="D11" s="22">
        <v>0</v>
      </c>
      <c r="E11" s="20">
        <v>2771.42819148936</v>
      </c>
      <c r="F11" s="20">
        <v>5789.20555555556</v>
      </c>
      <c r="G11" s="21">
        <v>24.468085106383</v>
      </c>
      <c r="H11" s="21">
        <v>0</v>
      </c>
      <c r="I11" s="21">
        <v>0</v>
      </c>
      <c r="K11" s="23" t="s">
        <v>7</v>
      </c>
      <c r="L11" s="24">
        <v>6</v>
      </c>
      <c r="M11" s="24">
        <v>23</v>
      </c>
    </row>
    <row r="12" ht="15.95" customHeight="1" spans="1:13">
      <c r="A12" s="15" t="s">
        <v>14</v>
      </c>
      <c r="B12" s="16">
        <v>97</v>
      </c>
      <c r="C12" s="17">
        <v>13</v>
      </c>
      <c r="D12" s="17">
        <v>0</v>
      </c>
      <c r="E12" s="20">
        <v>15135</v>
      </c>
      <c r="F12" s="20">
        <v>19868</v>
      </c>
      <c r="G12" s="21">
        <v>34</v>
      </c>
      <c r="H12" s="21">
        <v>15.47</v>
      </c>
      <c r="I12" s="21">
        <v>0</v>
      </c>
      <c r="K12" s="23" t="s">
        <v>156</v>
      </c>
      <c r="L12" s="24">
        <v>2</v>
      </c>
      <c r="M12" s="24">
        <v>20</v>
      </c>
    </row>
    <row r="13" ht="15.95" customHeight="1" spans="11:13">
      <c r="K13" s="23" t="s">
        <v>6</v>
      </c>
      <c r="L13" s="24">
        <v>1</v>
      </c>
      <c r="M13" s="24">
        <v>0</v>
      </c>
    </row>
    <row r="14" ht="15.95" customHeight="1" spans="11:13">
      <c r="K14" s="23" t="s">
        <v>10</v>
      </c>
      <c r="L14" s="24">
        <v>0</v>
      </c>
      <c r="M14" s="24">
        <v>104</v>
      </c>
    </row>
    <row r="15" ht="15.95" customHeight="1" spans="11:13">
      <c r="K15" s="23" t="s">
        <v>17</v>
      </c>
      <c r="L15" s="24">
        <v>0</v>
      </c>
      <c r="M15" s="24">
        <v>0</v>
      </c>
    </row>
  </sheetData>
  <autoFilter ref="K1:M15"/>
  <pageMargins left="0.75" right="0.75" top="1" bottom="1" header="0.509027777777778" footer="0.509027777777778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workbookViewId="0">
      <selection activeCell="M12" sqref="M12"/>
    </sheetView>
  </sheetViews>
  <sheetFormatPr defaultColWidth="8.8" defaultRowHeight="15.6"/>
  <cols>
    <col min="2" max="2" width="14.4" customWidth="1"/>
    <col min="3" max="3" width="10.4" customWidth="1"/>
    <col min="4" max="4" width="12.6" customWidth="1"/>
    <col min="5" max="16" width="9.8" customWidth="1"/>
    <col min="17" max="17" width="7.3" customWidth="1"/>
  </cols>
  <sheetData>
    <row r="1" s="2" customFormat="1" ht="31" customHeight="1" spans="1:17">
      <c r="A1" s="4" t="s">
        <v>159</v>
      </c>
      <c r="B1" s="4"/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5" t="s">
        <v>160</v>
      </c>
      <c r="O1" s="5" t="s">
        <v>15</v>
      </c>
      <c r="P1" s="5" t="s">
        <v>16</v>
      </c>
      <c r="Q1" s="11" t="s">
        <v>17</v>
      </c>
    </row>
    <row r="2" ht="33" customHeight="1" spans="1:17">
      <c r="A2" s="6" t="s">
        <v>21</v>
      </c>
      <c r="B2" s="6"/>
      <c r="C2" s="7">
        <v>105844.753493</v>
      </c>
      <c r="D2" s="7">
        <v>6268.152956</v>
      </c>
      <c r="E2" s="7">
        <v>201.315756</v>
      </c>
      <c r="F2" s="7">
        <v>11.814985</v>
      </c>
      <c r="G2" s="7">
        <v>2636.626798</v>
      </c>
      <c r="H2" s="7">
        <v>10311.99725</v>
      </c>
      <c r="I2" s="7">
        <v>12496.740136</v>
      </c>
      <c r="J2" s="7">
        <v>6621.71</v>
      </c>
      <c r="K2" s="7">
        <v>28794.775031</v>
      </c>
      <c r="L2" s="7">
        <v>5493.56701</v>
      </c>
      <c r="M2" s="7">
        <v>9881.844942</v>
      </c>
      <c r="N2" s="7">
        <v>10784.9</v>
      </c>
      <c r="O2" s="7">
        <v>11915.0048</v>
      </c>
      <c r="P2" s="7">
        <v>426.303829</v>
      </c>
      <c r="Q2" s="8">
        <v>0</v>
      </c>
    </row>
    <row r="3" ht="33" customHeight="1" spans="1:17">
      <c r="A3" s="8" t="s">
        <v>45</v>
      </c>
      <c r="B3" s="8"/>
      <c r="C3" s="7">
        <v>100639.225651</v>
      </c>
      <c r="D3" s="7">
        <v>5705.422719</v>
      </c>
      <c r="E3" s="7">
        <v>105.6</v>
      </c>
      <c r="F3" s="7">
        <v>7.0167</v>
      </c>
      <c r="G3" s="7">
        <v>2278.344298</v>
      </c>
      <c r="H3" s="7">
        <v>10060.4</v>
      </c>
      <c r="I3" s="7">
        <v>12183.702</v>
      </c>
      <c r="J3" s="7">
        <v>5526.84</v>
      </c>
      <c r="K3" s="7">
        <v>27618.274562</v>
      </c>
      <c r="L3" s="7">
        <v>5263.1</v>
      </c>
      <c r="M3" s="7">
        <v>9834.325372</v>
      </c>
      <c r="N3" s="7">
        <v>10557.9</v>
      </c>
      <c r="O3" s="7">
        <v>11321.7</v>
      </c>
      <c r="P3" s="7">
        <v>176.6</v>
      </c>
      <c r="Q3" s="8">
        <v>0</v>
      </c>
    </row>
    <row r="4" ht="33" customHeight="1" spans="1:17">
      <c r="A4" s="6" t="s">
        <v>161</v>
      </c>
      <c r="B4" s="6"/>
      <c r="C4" s="7">
        <f>C2-C3</f>
        <v>5205.527842</v>
      </c>
      <c r="D4" s="7">
        <f t="shared" ref="D4:Q4" si="0">D2-D3</f>
        <v>562.730237</v>
      </c>
      <c r="E4" s="7">
        <f t="shared" si="0"/>
        <v>95.715756</v>
      </c>
      <c r="F4" s="7">
        <f t="shared" si="0"/>
        <v>4.798285</v>
      </c>
      <c r="G4" s="7">
        <f t="shared" si="0"/>
        <v>358.2825</v>
      </c>
      <c r="H4" s="7">
        <f t="shared" si="0"/>
        <v>251.597250000001</v>
      </c>
      <c r="I4" s="7">
        <f t="shared" si="0"/>
        <v>313.038136000001</v>
      </c>
      <c r="J4" s="7">
        <f t="shared" si="0"/>
        <v>1094.87</v>
      </c>
      <c r="K4" s="7">
        <f t="shared" si="0"/>
        <v>1176.500469</v>
      </c>
      <c r="L4" s="7">
        <f t="shared" si="0"/>
        <v>230.467009999999</v>
      </c>
      <c r="M4" s="7">
        <f t="shared" si="0"/>
        <v>47.5195700000004</v>
      </c>
      <c r="N4" s="7">
        <f t="shared" si="0"/>
        <v>227</v>
      </c>
      <c r="O4" s="7">
        <f t="shared" si="0"/>
        <v>593.3048</v>
      </c>
      <c r="P4" s="7">
        <f t="shared" si="0"/>
        <v>249.703829</v>
      </c>
      <c r="Q4" s="8">
        <f t="shared" si="0"/>
        <v>0</v>
      </c>
    </row>
    <row r="5" ht="25" customHeight="1" spans="1:17">
      <c r="A5" s="8"/>
      <c r="B5" s="8"/>
      <c r="C5" s="8"/>
      <c r="D5" s="8">
        <v>4</v>
      </c>
      <c r="E5" s="8"/>
      <c r="F5" s="8"/>
      <c r="G5" s="8">
        <v>5</v>
      </c>
      <c r="H5" s="8"/>
      <c r="I5" s="8"/>
      <c r="J5" s="8">
        <v>2</v>
      </c>
      <c r="K5" s="8">
        <v>1</v>
      </c>
      <c r="L5" s="8"/>
      <c r="M5" s="8"/>
      <c r="N5" s="8"/>
      <c r="O5" s="8">
        <v>3</v>
      </c>
      <c r="P5" s="8"/>
      <c r="Q5" s="8"/>
    </row>
    <row r="8" spans="2:4">
      <c r="B8" t="s">
        <v>162</v>
      </c>
      <c r="C8" t="s">
        <v>163</v>
      </c>
      <c r="D8" t="s">
        <v>164</v>
      </c>
    </row>
    <row r="9" s="3" customFormat="1" spans="1:4">
      <c r="A9" s="3" t="s">
        <v>62</v>
      </c>
      <c r="B9" s="9">
        <v>45958.689415</v>
      </c>
      <c r="C9" s="9">
        <v>45723.6291</v>
      </c>
      <c r="D9" s="9">
        <f>B9-C9</f>
        <v>235.060314999995</v>
      </c>
    </row>
    <row r="10" spans="1:4">
      <c r="A10" t="s">
        <v>165</v>
      </c>
      <c r="B10" s="10">
        <v>14284.09</v>
      </c>
      <c r="C10" s="10">
        <v>14098.338687</v>
      </c>
      <c r="D10" s="10">
        <f t="shared" ref="D10:D17" si="1">B10-C10</f>
        <v>185.751312999997</v>
      </c>
    </row>
    <row r="11" spans="1:4">
      <c r="A11" t="s">
        <v>64</v>
      </c>
      <c r="B11" s="10">
        <v>8775.361</v>
      </c>
      <c r="C11" s="10">
        <v>8618.971674</v>
      </c>
      <c r="D11" s="10">
        <f t="shared" si="1"/>
        <v>156.389326000002</v>
      </c>
    </row>
    <row r="12" spans="1:4">
      <c r="A12" t="s">
        <v>166</v>
      </c>
      <c r="B12" s="10">
        <v>3588.71</v>
      </c>
      <c r="C12" s="10">
        <v>3588.711047</v>
      </c>
      <c r="D12" s="10">
        <f t="shared" si="1"/>
        <v>-0.0010470000006535</v>
      </c>
    </row>
    <row r="13" s="3" customFormat="1" spans="1:4">
      <c r="A13" s="3" t="s">
        <v>167</v>
      </c>
      <c r="B13" s="9">
        <v>11964.1305093019</v>
      </c>
      <c r="C13" s="9">
        <v>11659.882467</v>
      </c>
      <c r="D13" s="9">
        <f t="shared" si="1"/>
        <v>304.248042301902</v>
      </c>
    </row>
    <row r="14" spans="1:4">
      <c r="A14" t="s">
        <v>67</v>
      </c>
      <c r="B14" s="10">
        <v>2908.27</v>
      </c>
      <c r="C14" s="10">
        <v>2820.82621</v>
      </c>
      <c r="D14" s="10">
        <f t="shared" si="1"/>
        <v>87.4437899999998</v>
      </c>
    </row>
    <row r="15" spans="1:4">
      <c r="A15" t="s">
        <v>68</v>
      </c>
      <c r="B15" s="10">
        <v>747.76</v>
      </c>
      <c r="C15" s="10">
        <v>668.153996</v>
      </c>
      <c r="D15" s="10">
        <f t="shared" si="1"/>
        <v>79.606004</v>
      </c>
    </row>
    <row r="16" s="3" customFormat="1" spans="1:4">
      <c r="A16" s="3" t="s">
        <v>69</v>
      </c>
      <c r="B16" s="9">
        <v>3444.9166</v>
      </c>
      <c r="C16" s="9">
        <v>3137.586889</v>
      </c>
      <c r="D16" s="9">
        <f t="shared" si="1"/>
        <v>307.329711</v>
      </c>
    </row>
    <row r="17" spans="1:4">
      <c r="A17" t="s">
        <v>44</v>
      </c>
      <c r="B17" s="10">
        <v>91671.9275243019</v>
      </c>
      <c r="C17">
        <f>SUM(C9:C16)</f>
        <v>90316.10007</v>
      </c>
      <c r="D17" s="10">
        <f t="shared" si="1"/>
        <v>1355.82745430189</v>
      </c>
    </row>
  </sheetData>
  <mergeCells count="3">
    <mergeCell ref="A1:B1"/>
    <mergeCell ref="A2:B2"/>
    <mergeCell ref="A4:B4"/>
  </mergeCells>
  <pageMargins left="0.75" right="0.75" top="1" bottom="1" header="0.509027777777778" footer="0.509027777777778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L4:L6"/>
  <sheetViews>
    <sheetView workbookViewId="0">
      <selection activeCell="I12" sqref="I12"/>
    </sheetView>
  </sheetViews>
  <sheetFormatPr defaultColWidth="8.8" defaultRowHeight="15.6" outlineLevelRow="5"/>
  <cols>
    <col min="13" max="13" width="12.9" customWidth="1"/>
  </cols>
  <sheetData>
    <row r="4" spans="12:12">
      <c r="L4" s="1"/>
    </row>
    <row r="6" spans="12:12">
      <c r="L6" s="2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2018年1月寿险报表</vt:lpstr>
      <vt:lpstr>2018年1月财险数据表</vt:lpstr>
      <vt:lpstr>比较</vt:lpstr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灰太狼de笑</cp:lastModifiedBy>
  <cp:revision>1</cp:revision>
  <dcterms:created xsi:type="dcterms:W3CDTF">2008-10-23T01:43:00Z</dcterms:created>
  <cp:lastPrinted>2016-07-18T08:24:00Z</cp:lastPrinted>
  <dcterms:modified xsi:type="dcterms:W3CDTF">2018-02-28T07:22:40Z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