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360"/>
  </bookViews>
  <sheets>
    <sheet name="2017年1-10月寿险报表" sheetId="1" r:id="rId1"/>
    <sheet name="2017年1-10月财险数据表" sheetId="2" r:id="rId2"/>
    <sheet name="比较" sheetId="3" r:id="rId3"/>
    <sheet name="Sheet2" sheetId="4" r:id="rId4"/>
    <sheet name="Sheet1" sheetId="5" r:id="rId5"/>
    <sheet name="Sheet3" sheetId="6" r:id="rId6"/>
  </sheets>
  <definedNames>
    <definedName name="_xlnm._FilterDatabase" localSheetId="3" hidden="1">Sheet2!$K$1:$M$15</definedName>
    <definedName name="_xlnm.Print_Area" localSheetId="2">比较!$V$2:$AD$25</definedName>
    <definedName name="_xlnm.Print_Titles" localSheetId="1">'2017年1-10月财险数据表'!#REF!</definedName>
    <definedName name="_xlnm.Print_Titles" localSheetId="0">'2017年1-10月寿险报表'!$1:$3</definedName>
    <definedName name="_xlnm.Print_Titles" localSheetId="2">比较!$A:B</definedName>
    <definedName name="_xlnm.Print_Area" localSheetId="4">Sheet1!$K$10</definedName>
  </definedNames>
  <calcPr calcId="144525" concurrentCalc="0"/>
</workbook>
</file>

<file path=xl/sharedStrings.xml><?xml version="1.0" encoding="utf-8"?>
<sst xmlns="http://schemas.openxmlformats.org/spreadsheetml/2006/main" count="167">
  <si>
    <r>
      <rPr>
        <b/>
        <sz val="14"/>
        <rFont val="宋体"/>
        <charset val="134"/>
      </rPr>
      <t>广元市保险行业协会</t>
    </r>
    <r>
      <rPr>
        <b/>
        <sz val="14"/>
        <rFont val="Times New Roman"/>
        <charset val="134"/>
      </rPr>
      <t>2017</t>
    </r>
    <r>
      <rPr>
        <b/>
        <sz val="14"/>
        <rFont val="宋体"/>
        <charset val="134"/>
      </rPr>
      <t>年</t>
    </r>
    <r>
      <rPr>
        <b/>
        <sz val="14"/>
        <color rgb="FF000000"/>
        <rFont val="Times New Roman"/>
        <charset val="134"/>
      </rPr>
      <t>1-10</t>
    </r>
    <r>
      <rPr>
        <b/>
        <sz val="14"/>
        <rFont val="宋体"/>
        <charset val="134"/>
      </rPr>
      <t>月寿险数据统计表</t>
    </r>
  </si>
  <si>
    <r>
      <rPr>
        <sz val="11"/>
        <rFont val="Times New Roman"/>
        <charset val="0"/>
      </rPr>
      <t xml:space="preserve">                                                                                                                                  </t>
    </r>
    <r>
      <rPr>
        <sz val="11"/>
        <rFont val="宋体"/>
        <charset val="134"/>
      </rPr>
      <t>单位：万元</t>
    </r>
    <r>
      <rPr>
        <sz val="11"/>
        <rFont val="Times New Roman"/>
        <charset val="0"/>
      </rPr>
      <t xml:space="preserve"> / </t>
    </r>
    <r>
      <rPr>
        <sz val="11"/>
        <rFont val="宋体"/>
        <charset val="134"/>
      </rPr>
      <t>％</t>
    </r>
  </si>
  <si>
    <r>
      <rPr>
        <b/>
        <sz val="11"/>
        <color indexed="8"/>
        <rFont val="宋体"/>
        <charset val="134"/>
      </rPr>
      <t>项</t>
    </r>
    <r>
      <rPr>
        <b/>
        <sz val="11"/>
        <color indexed="8"/>
        <rFont val="Times New Roman"/>
        <charset val="0"/>
      </rPr>
      <t xml:space="preserve">       </t>
    </r>
    <r>
      <rPr>
        <b/>
        <sz val="11"/>
        <color indexed="8"/>
        <rFont val="宋体"/>
        <charset val="134"/>
      </rPr>
      <t>目</t>
    </r>
  </si>
  <si>
    <t>总计</t>
  </si>
  <si>
    <t>中国人寿</t>
  </si>
  <si>
    <t>太保寿险</t>
  </si>
  <si>
    <t>平安人寿</t>
  </si>
  <si>
    <t>新华人寿</t>
  </si>
  <si>
    <t>泰康人寿</t>
  </si>
  <si>
    <t>人保寿</t>
  </si>
  <si>
    <t>中邮人寿</t>
  </si>
  <si>
    <t>生命人寿</t>
  </si>
  <si>
    <t>太平人寿</t>
  </si>
  <si>
    <t>阳光人寿</t>
  </si>
  <si>
    <t>恒大人寿</t>
  </si>
  <si>
    <t>华夏人寿</t>
  </si>
  <si>
    <t>农银人寿</t>
  </si>
  <si>
    <t>华泰人寿</t>
  </si>
  <si>
    <t>全部业务收入</t>
  </si>
  <si>
    <t>同比%</t>
  </si>
  <si>
    <t>市场份额</t>
  </si>
  <si>
    <t>新单保费</t>
  </si>
  <si>
    <t>个人业务  收入</t>
  </si>
  <si>
    <t>保费小计</t>
  </si>
  <si>
    <t>普通寿险</t>
  </si>
  <si>
    <t>分红</t>
  </si>
  <si>
    <t>投连险</t>
  </si>
  <si>
    <t>万能险</t>
  </si>
  <si>
    <t>长期健康险</t>
  </si>
  <si>
    <t>短期健康险</t>
  </si>
  <si>
    <t>长期意外险</t>
  </si>
  <si>
    <t>短期意外险</t>
  </si>
  <si>
    <t>其中新单保费</t>
  </si>
  <si>
    <t>10年期及以上期交新单保费</t>
  </si>
  <si>
    <t>月末持证人力(人）</t>
  </si>
  <si>
    <t>人均保费（元）</t>
  </si>
  <si>
    <t>∕</t>
  </si>
  <si>
    <t>-</t>
  </si>
  <si>
    <t>件均保费（元）</t>
  </si>
  <si>
    <t>活动率（%）</t>
  </si>
  <si>
    <t>团体业务收入</t>
  </si>
  <si>
    <t>传统寿险</t>
  </si>
  <si>
    <t>企业年金</t>
  </si>
  <si>
    <t>银行、邮政代理业务</t>
  </si>
  <si>
    <t>合计</t>
  </si>
  <si>
    <t>新单趸交保费</t>
  </si>
  <si>
    <t>电销渠道</t>
  </si>
  <si>
    <t>代理渠道、经纪公司</t>
  </si>
  <si>
    <t>网销渠道</t>
  </si>
  <si>
    <t>赔款、给付合计</t>
  </si>
  <si>
    <t>金额</t>
  </si>
  <si>
    <t>件数</t>
  </si>
  <si>
    <t>短期险赔款</t>
  </si>
  <si>
    <t>死伤医疗给付</t>
  </si>
  <si>
    <t>满期给付</t>
  </si>
  <si>
    <t>年金给付</t>
  </si>
  <si>
    <t>退保</t>
  </si>
  <si>
    <t>2017年1-10月全市保费收入378478.10万元，同比增长11.21%，全市赔（给）付支出共计103418.63万元，同比增长0.02%。</t>
  </si>
  <si>
    <r>
      <rPr>
        <b/>
        <sz val="16"/>
        <rFont val="Times New Roman"/>
        <charset val="0"/>
      </rPr>
      <t xml:space="preserve">       </t>
    </r>
    <r>
      <rPr>
        <b/>
        <sz val="16"/>
        <rFont val="宋体"/>
        <charset val="0"/>
      </rPr>
      <t>广元市保险行业协会</t>
    </r>
    <r>
      <rPr>
        <b/>
        <sz val="16"/>
        <rFont val="Times New Roman"/>
        <charset val="0"/>
      </rPr>
      <t xml:space="preserve"> 2017</t>
    </r>
    <r>
      <rPr>
        <b/>
        <sz val="16"/>
        <rFont val="宋体"/>
        <charset val="0"/>
      </rPr>
      <t>年</t>
    </r>
    <r>
      <rPr>
        <b/>
        <sz val="16"/>
        <rFont val="Times New Roman"/>
        <charset val="0"/>
      </rPr>
      <t>1-10</t>
    </r>
    <r>
      <rPr>
        <b/>
        <sz val="16"/>
        <rFont val="宋体"/>
        <charset val="0"/>
      </rPr>
      <t>月财险数据统表</t>
    </r>
  </si>
  <si>
    <r>
      <rPr>
        <sz val="10.5"/>
        <rFont val="宋体"/>
        <charset val="134"/>
      </rPr>
      <t>单位：万元</t>
    </r>
    <r>
      <rPr>
        <sz val="10.5"/>
        <rFont val="Times New Roman"/>
        <charset val="0"/>
      </rPr>
      <t xml:space="preserve"> / </t>
    </r>
    <r>
      <rPr>
        <sz val="10.5"/>
        <rFont val="宋体"/>
        <charset val="134"/>
      </rPr>
      <t>件</t>
    </r>
  </si>
  <si>
    <t>项目</t>
  </si>
  <si>
    <t>人保财险</t>
  </si>
  <si>
    <t>太平洋财险</t>
  </si>
  <si>
    <t>中华联合</t>
  </si>
  <si>
    <t>大地保险</t>
  </si>
  <si>
    <t>平安产险</t>
  </si>
  <si>
    <t>锦泰财险</t>
  </si>
  <si>
    <t>中航安盟</t>
  </si>
  <si>
    <t>国寿财险</t>
  </si>
  <si>
    <t>全部业务</t>
  </si>
  <si>
    <t>保额（百万元）</t>
  </si>
  <si>
    <t>保费收入</t>
  </si>
  <si>
    <t>企业财产保险</t>
  </si>
  <si>
    <t>承保数量(户)</t>
  </si>
  <si>
    <t>机动车辆保险</t>
  </si>
  <si>
    <t>小计</t>
  </si>
  <si>
    <t>承保数量(辆)</t>
  </si>
  <si>
    <t>其中电、网销业务（含交强险、商业险）</t>
  </si>
  <si>
    <t>车险（不含摩托车、拖拉机</t>
  </si>
  <si>
    <t>摩托车</t>
  </si>
  <si>
    <t>拖拉机</t>
  </si>
  <si>
    <t>家庭财产保险</t>
  </si>
  <si>
    <t>工程保险</t>
  </si>
  <si>
    <t>货物运输保险</t>
  </si>
  <si>
    <t>责任保险</t>
  </si>
  <si>
    <t>意外伤害保险</t>
  </si>
  <si>
    <t>健康保险</t>
  </si>
  <si>
    <t>农险保费</t>
  </si>
  <si>
    <t>其中：政策性农业保险</t>
  </si>
  <si>
    <t>其他财产保险</t>
  </si>
  <si>
    <r>
      <rPr>
        <b/>
        <sz val="10.5"/>
        <rFont val="Times New Roman"/>
        <charset val="0"/>
      </rPr>
      <t xml:space="preserve">     </t>
    </r>
    <r>
      <rPr>
        <b/>
        <sz val="14"/>
        <rFont val="Times New Roman"/>
        <charset val="0"/>
      </rPr>
      <t xml:space="preserve">  </t>
    </r>
    <r>
      <rPr>
        <b/>
        <sz val="14"/>
        <rFont val="宋体"/>
        <charset val="0"/>
      </rPr>
      <t>广元市保险行业协会</t>
    </r>
    <r>
      <rPr>
        <b/>
        <sz val="14"/>
        <rFont val="Times New Roman"/>
        <charset val="0"/>
      </rPr>
      <t xml:space="preserve"> 2017</t>
    </r>
    <r>
      <rPr>
        <b/>
        <sz val="14"/>
        <rFont val="宋体"/>
        <charset val="0"/>
      </rPr>
      <t>年</t>
    </r>
    <r>
      <rPr>
        <b/>
        <sz val="14"/>
        <rFont val="Times New Roman"/>
        <charset val="0"/>
      </rPr>
      <t>1-10</t>
    </r>
    <r>
      <rPr>
        <b/>
        <sz val="14"/>
        <rFont val="宋体"/>
        <charset val="0"/>
      </rPr>
      <t>月财险数据统表</t>
    </r>
    <r>
      <rPr>
        <b/>
        <sz val="14"/>
        <rFont val="Times New Roman"/>
        <charset val="0"/>
      </rPr>
      <t>(</t>
    </r>
    <r>
      <rPr>
        <b/>
        <sz val="14"/>
        <rFont val="宋体"/>
        <charset val="0"/>
      </rPr>
      <t>二</t>
    </r>
    <r>
      <rPr>
        <b/>
        <sz val="14"/>
        <rFont val="Times New Roman"/>
        <charset val="0"/>
      </rPr>
      <t>)</t>
    </r>
  </si>
  <si>
    <r>
      <rPr>
        <sz val="10.5"/>
        <rFont val="宋体"/>
        <charset val="134"/>
      </rPr>
      <t xml:space="preserve">                                                    </t>
    </r>
    <r>
      <rPr>
        <sz val="10.5"/>
        <rFont val="宋体"/>
        <charset val="134"/>
      </rPr>
      <t>单位：万元</t>
    </r>
    <r>
      <rPr>
        <sz val="10.5"/>
        <rFont val="Times New Roman"/>
        <charset val="0"/>
      </rPr>
      <t xml:space="preserve"> / </t>
    </r>
    <r>
      <rPr>
        <sz val="10.5"/>
        <rFont val="宋体"/>
        <charset val="134"/>
      </rPr>
      <t>件</t>
    </r>
  </si>
  <si>
    <r>
      <rPr>
        <b/>
        <sz val="10.5"/>
        <color indexed="8"/>
        <rFont val="宋体"/>
        <charset val="134"/>
      </rPr>
      <t>项</t>
    </r>
    <r>
      <rPr>
        <b/>
        <sz val="10.5"/>
        <color indexed="8"/>
        <rFont val="Times New Roman"/>
        <charset val="0"/>
      </rPr>
      <t xml:space="preserve">  </t>
    </r>
    <r>
      <rPr>
        <b/>
        <sz val="10.5"/>
        <color indexed="8"/>
        <rFont val="宋体"/>
        <charset val="134"/>
      </rPr>
      <t>目</t>
    </r>
  </si>
  <si>
    <r>
      <rPr>
        <b/>
        <sz val="10.5"/>
        <color indexed="8"/>
        <rFont val="宋体"/>
        <charset val="134"/>
      </rPr>
      <t>总</t>
    </r>
    <r>
      <rPr>
        <b/>
        <sz val="10.5"/>
        <color indexed="8"/>
        <rFont val="Times New Roman"/>
        <charset val="0"/>
      </rPr>
      <t xml:space="preserve">   </t>
    </r>
    <r>
      <rPr>
        <b/>
        <sz val="10.5"/>
        <color indexed="8"/>
        <rFont val="宋体"/>
        <charset val="134"/>
      </rPr>
      <t>计</t>
    </r>
  </si>
  <si>
    <t>大地</t>
  </si>
  <si>
    <t>全部业务合计</t>
  </si>
  <si>
    <t>赔款金额</t>
  </si>
  <si>
    <t>赔款件数</t>
  </si>
  <si>
    <r>
      <rPr>
        <sz val="10"/>
        <color indexed="8"/>
        <rFont val="宋体"/>
        <charset val="134"/>
      </rPr>
      <t>赔付率</t>
    </r>
    <r>
      <rPr>
        <sz val="10"/>
        <color indexed="8"/>
        <rFont val="Times New Roman"/>
        <charset val="0"/>
      </rPr>
      <t>%</t>
    </r>
  </si>
  <si>
    <t>未决赔款金额</t>
  </si>
  <si>
    <t>未决赔款件数</t>
  </si>
  <si>
    <t>赔付率%</t>
  </si>
  <si>
    <t>车险(不含摩托车、拖拉机)</t>
  </si>
  <si>
    <t>农业保险</t>
  </si>
  <si>
    <t>政策性农业保险</t>
  </si>
  <si>
    <t>意外保险</t>
  </si>
  <si>
    <t>其它财产保险</t>
  </si>
  <si>
    <t>同比（%）</t>
  </si>
  <si>
    <t>2017年1-2月</t>
  </si>
  <si>
    <t>2016年1-2月</t>
  </si>
  <si>
    <t>2017年1-3月</t>
  </si>
  <si>
    <t>2016年1-3月</t>
  </si>
  <si>
    <t>2017年1-4月</t>
  </si>
  <si>
    <t>2016年1-4月</t>
  </si>
  <si>
    <t>2017年1-5月</t>
  </si>
  <si>
    <t>2016年1-5月</t>
  </si>
  <si>
    <t>2017年1-6月</t>
  </si>
  <si>
    <t>2016年1-6月</t>
  </si>
  <si>
    <t>2017年1-7月</t>
  </si>
  <si>
    <t>2016年1-7月</t>
  </si>
  <si>
    <t>2017年1-8月</t>
  </si>
  <si>
    <t>2016年1-8月</t>
  </si>
  <si>
    <t>2017年1-9月</t>
  </si>
  <si>
    <t>2016年1-9月</t>
  </si>
  <si>
    <t>2017年1-10月</t>
  </si>
  <si>
    <t>2016年1-10月</t>
  </si>
  <si>
    <t>2017年1-11月</t>
  </si>
  <si>
    <t>2016年1-11月</t>
  </si>
  <si>
    <t>2017年1-12月</t>
  </si>
  <si>
    <t>2016年1-12月</t>
  </si>
  <si>
    <t>财险</t>
  </si>
  <si>
    <t>寿险</t>
  </si>
  <si>
    <t>赔款支出</t>
  </si>
  <si>
    <t>寿险持证人力</t>
  </si>
  <si>
    <t>寿险个险保费收入</t>
  </si>
  <si>
    <t>团险保费收入</t>
  </si>
  <si>
    <t>银邮保费收入</t>
  </si>
  <si>
    <t>寿险满期给付</t>
  </si>
  <si>
    <t>退保金</t>
  </si>
  <si>
    <t>企财险</t>
  </si>
  <si>
    <t>机动车辆全部业务（全部）</t>
  </si>
  <si>
    <t>其中：电、网销业务（含交强险、商业险）</t>
  </si>
  <si>
    <t>承保数量</t>
  </si>
  <si>
    <t>车险（不含摩托车、拖拉机）</t>
  </si>
  <si>
    <t>数量</t>
  </si>
  <si>
    <t>家财险</t>
  </si>
  <si>
    <t>公司</t>
  </si>
  <si>
    <t>月末持证人力（人）</t>
  </si>
  <si>
    <t>当月新增人力（人）</t>
  </si>
  <si>
    <t>当月脱落人力（人）</t>
  </si>
  <si>
    <t>活动率%</t>
  </si>
  <si>
    <t>增员率%</t>
  </si>
  <si>
    <t>脱落率%</t>
  </si>
  <si>
    <t>月末人力情况</t>
  </si>
  <si>
    <t>签约银保网点数</t>
  </si>
  <si>
    <t>太平洋寿险</t>
  </si>
  <si>
    <t>人保寿险</t>
  </si>
  <si>
    <t>富德生命</t>
  </si>
  <si>
    <r>
      <rPr>
        <b/>
        <sz val="10"/>
        <color indexed="8"/>
        <rFont val="宋体"/>
        <charset val="134"/>
      </rPr>
      <t>项</t>
    </r>
    <r>
      <rPr>
        <b/>
        <sz val="10"/>
        <color indexed="8"/>
        <rFont val="Times New Roman"/>
        <charset val="0"/>
      </rPr>
      <t xml:space="preserve">       </t>
    </r>
    <r>
      <rPr>
        <b/>
        <sz val="10"/>
        <color indexed="8"/>
        <rFont val="宋体"/>
        <charset val="134"/>
      </rPr>
      <t>目</t>
    </r>
  </si>
  <si>
    <t>中新大东方</t>
  </si>
  <si>
    <t>新单期交保费</t>
  </si>
  <si>
    <t>自报数据</t>
  </si>
  <si>
    <t>省协会</t>
  </si>
  <si>
    <t>自报－省协会</t>
  </si>
  <si>
    <t>太保财险</t>
  </si>
  <si>
    <t>大地财险</t>
  </si>
  <si>
    <t>平安财险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</si>
</sst>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  <numFmt numFmtId="177" formatCode="0_ "/>
    <numFmt numFmtId="178" formatCode="0_);[Red]\(0\)"/>
    <numFmt numFmtId="179" formatCode="0.00_ "/>
    <numFmt numFmtId="180" formatCode="0.00_ ;[Red]\-0.00\ "/>
    <numFmt numFmtId="181" formatCode="_ * #,##0.00_ ;_ * \-#,##0.00_ ;_ * &quot;-&quot;??.00_ ;_ @_ "/>
    <numFmt numFmtId="182" formatCode="0.0_ "/>
  </numFmts>
  <fonts count="57"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2"/>
      <color rgb="FF3521F5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color rgb="FF0B17B5"/>
      <name val="宋体"/>
      <charset val="134"/>
    </font>
    <font>
      <sz val="10"/>
      <color rgb="FF0B17B5"/>
      <name val="宋体"/>
      <charset val="134"/>
    </font>
    <font>
      <sz val="12"/>
      <color indexed="12"/>
      <name val="宋体"/>
      <charset val="134"/>
    </font>
    <font>
      <sz val="10"/>
      <color indexed="12"/>
      <name val="宋体"/>
      <charset val="134"/>
    </font>
    <font>
      <b/>
      <sz val="10"/>
      <color indexed="12"/>
      <name val="宋体"/>
      <charset val="134"/>
    </font>
    <font>
      <sz val="10"/>
      <color rgb="FF3521F5"/>
      <name val="宋体"/>
      <charset val="134"/>
    </font>
    <font>
      <sz val="10"/>
      <color indexed="10"/>
      <name val="宋体"/>
      <charset val="134"/>
    </font>
    <font>
      <b/>
      <sz val="16"/>
      <name val="Times New Roman"/>
      <charset val="0"/>
    </font>
    <font>
      <sz val="10.5"/>
      <name val="宋体"/>
      <charset val="134"/>
    </font>
    <font>
      <sz val="10.5"/>
      <color indexed="8"/>
      <name val="宋体"/>
      <charset val="134"/>
    </font>
    <font>
      <sz val="10"/>
      <color indexed="8"/>
      <name val="宋体"/>
      <charset val="134"/>
    </font>
    <font>
      <b/>
      <sz val="10.5"/>
      <name val="Times New Roman"/>
      <charset val="0"/>
    </font>
    <font>
      <b/>
      <sz val="10.5"/>
      <color indexed="8"/>
      <name val="宋体"/>
      <charset val="134"/>
    </font>
    <font>
      <b/>
      <sz val="14"/>
      <name val="宋体"/>
      <charset val="134"/>
    </font>
    <font>
      <sz val="11"/>
      <name val="Times New Roman"/>
      <charset val="0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0"/>
      <color indexed="8"/>
      <name val="Times New Roman"/>
      <charset val="0"/>
    </font>
    <font>
      <b/>
      <sz val="16"/>
      <name val="宋体"/>
      <charset val="0"/>
    </font>
    <font>
      <sz val="10.5"/>
      <name val="Times New Roman"/>
      <charset val="0"/>
    </font>
    <font>
      <b/>
      <sz val="14"/>
      <name val="Times New Roman"/>
      <charset val="0"/>
    </font>
    <font>
      <b/>
      <sz val="14"/>
      <name val="宋体"/>
      <charset val="0"/>
    </font>
    <font>
      <b/>
      <sz val="10.5"/>
      <color indexed="8"/>
      <name val="Times New Roman"/>
      <charset val="0"/>
    </font>
    <font>
      <sz val="10"/>
      <color indexed="8"/>
      <name val="Times New Roman"/>
      <charset val="0"/>
    </font>
    <font>
      <b/>
      <sz val="14"/>
      <name val="Times New Roman"/>
      <charset val="134"/>
    </font>
    <font>
      <b/>
      <sz val="14"/>
      <color rgb="FF000000"/>
      <name val="Times New Roman"/>
      <charset val="134"/>
    </font>
    <font>
      <sz val="11"/>
      <name val="宋体"/>
      <charset val="134"/>
    </font>
    <font>
      <b/>
      <sz val="11"/>
      <color indexed="8"/>
      <name val="Times New Roman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450666829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7" borderId="16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29" fillId="16" borderId="17" applyNumberFormat="0" applyFon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5" fillId="18" borderId="18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42" fillId="28" borderId="21" applyNumberForma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0" fillId="0" borderId="0"/>
    <xf numFmtId="0" fontId="27" fillId="1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19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7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9" fontId="3" fillId="0" borderId="0" xfId="0" applyNumberFormat="1" applyFont="1" applyAlignment="1">
      <alignment vertical="center"/>
    </xf>
    <xf numFmtId="179" fontId="0" fillId="0" borderId="0" xfId="0" applyNumberFormat="1" applyAlignment="1">
      <alignment vertical="center"/>
    </xf>
    <xf numFmtId="0" fontId="6" fillId="0" borderId="1" xfId="0" applyFont="1" applyBorder="1" applyAlignment="1">
      <alignment vertical="center"/>
    </xf>
    <xf numFmtId="178" fontId="7" fillId="2" borderId="1" xfId="51" applyNumberFormat="1" applyFont="1" applyFill="1" applyBorder="1" applyAlignment="1">
      <alignment horizontal="center" vertical="center" wrapText="1"/>
    </xf>
    <xf numFmtId="179" fontId="7" fillId="2" borderId="1" xfId="51" applyNumberFormat="1" applyFont="1" applyFill="1" applyBorder="1" applyAlignment="1">
      <alignment horizontal="center" vertical="center" wrapText="1"/>
    </xf>
    <xf numFmtId="43" fontId="7" fillId="2" borderId="1" xfId="51" applyNumberFormat="1" applyFont="1" applyFill="1" applyBorder="1" applyAlignment="1">
      <alignment horizontal="center" vertical="center" wrapText="1"/>
    </xf>
    <xf numFmtId="43" fontId="8" fillId="2" borderId="2" xfId="51" applyNumberFormat="1" applyFont="1" applyFill="1" applyBorder="1" applyAlignment="1">
      <alignment horizontal="center" vertical="center" wrapText="1"/>
    </xf>
    <xf numFmtId="178" fontId="9" fillId="2" borderId="3" xfId="51" applyNumberFormat="1" applyFont="1" applyFill="1" applyBorder="1" applyAlignment="1">
      <alignment vertical="center"/>
    </xf>
    <xf numFmtId="176" fontId="9" fillId="2" borderId="3" xfId="51" applyNumberFormat="1" applyFont="1" applyFill="1" applyBorder="1" applyAlignment="1">
      <alignment vertical="center"/>
    </xf>
    <xf numFmtId="181" fontId="9" fillId="2" borderId="1" xfId="51" applyNumberFormat="1" applyFont="1" applyFill="1" applyBorder="1" applyAlignment="1">
      <alignment vertical="center" wrapText="1"/>
    </xf>
    <xf numFmtId="43" fontId="9" fillId="2" borderId="1" xfId="51" applyNumberFormat="1" applyFont="1" applyFill="1" applyBorder="1" applyAlignment="1">
      <alignment vertical="center" wrapText="1"/>
    </xf>
    <xf numFmtId="181" fontId="9" fillId="2" borderId="3" xfId="51" applyNumberFormat="1" applyFont="1" applyFill="1" applyBorder="1" applyAlignment="1">
      <alignment vertical="center" wrapText="1"/>
    </xf>
    <xf numFmtId="43" fontId="9" fillId="2" borderId="3" xfId="51" applyNumberFormat="1" applyFont="1" applyFill="1" applyBorder="1" applyAlignment="1">
      <alignment vertical="center" wrapText="1"/>
    </xf>
    <xf numFmtId="176" fontId="9" fillId="2" borderId="3" xfId="51" applyNumberFormat="1" applyFont="1" applyFill="1" applyBorder="1" applyAlignment="1">
      <alignment vertical="center" wrapText="1"/>
    </xf>
    <xf numFmtId="43" fontId="8" fillId="2" borderId="1" xfId="51" applyNumberFormat="1" applyFont="1" applyFill="1" applyBorder="1" applyAlignment="1">
      <alignment horizontal="center" vertical="center" wrapText="1"/>
    </xf>
    <xf numFmtId="178" fontId="9" fillId="2" borderId="1" xfId="51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57" fontId="12" fillId="0" borderId="1" xfId="0" applyNumberFormat="1" applyFont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79" fontId="11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179" fontId="11" fillId="3" borderId="1" xfId="0" applyNumberFormat="1" applyFont="1" applyFill="1" applyBorder="1" applyAlignment="1">
      <alignment horizontal="center" vertical="center"/>
    </xf>
    <xf numFmtId="179" fontId="5" fillId="3" borderId="1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179" fontId="11" fillId="4" borderId="1" xfId="0" applyNumberFormat="1" applyFont="1" applyFill="1" applyBorder="1" applyAlignment="1">
      <alignment horizontal="center" vertical="center"/>
    </xf>
    <xf numFmtId="179" fontId="5" fillId="4" borderId="1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center" vertical="center"/>
    </xf>
    <xf numFmtId="0" fontId="6" fillId="5" borderId="4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179" fontId="11" fillId="5" borderId="1" xfId="0" applyNumberFormat="1" applyFont="1" applyFill="1" applyBorder="1" applyAlignment="1">
      <alignment horizontal="center" vertical="center"/>
    </xf>
    <xf numFmtId="179" fontId="5" fillId="5" borderId="1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179" fontId="11" fillId="6" borderId="1" xfId="0" applyNumberFormat="1" applyFont="1" applyFill="1" applyBorder="1" applyAlignment="1">
      <alignment horizontal="center" vertical="center"/>
    </xf>
    <xf numFmtId="179" fontId="5" fillId="6" borderId="1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horizontal="left" vertical="center" wrapText="1"/>
    </xf>
    <xf numFmtId="177" fontId="11" fillId="6" borderId="1" xfId="0" applyNumberFormat="1" applyFont="1" applyFill="1" applyBorder="1" applyAlignment="1">
      <alignment horizontal="center" vertical="center"/>
    </xf>
    <xf numFmtId="177" fontId="5" fillId="6" borderId="1" xfId="0" applyNumberFormat="1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11" fillId="4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9" fontId="13" fillId="0" borderId="1" xfId="0" applyNumberFormat="1" applyFont="1" applyBorder="1" applyAlignment="1">
      <alignment horizontal="center" vertical="center"/>
    </xf>
    <xf numFmtId="179" fontId="13" fillId="5" borderId="1" xfId="0" applyNumberFormat="1" applyFont="1" applyFill="1" applyBorder="1" applyAlignment="1">
      <alignment horizontal="center" vertical="center"/>
    </xf>
    <xf numFmtId="179" fontId="13" fillId="6" borderId="1" xfId="0" applyNumberFormat="1" applyFont="1" applyFill="1" applyBorder="1" applyAlignment="1">
      <alignment horizontal="center" vertical="center"/>
    </xf>
    <xf numFmtId="43" fontId="11" fillId="0" borderId="1" xfId="0" applyNumberFormat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180" fontId="14" fillId="0" borderId="1" xfId="0" applyNumberFormat="1" applyFont="1" applyFill="1" applyBorder="1" applyAlignment="1">
      <alignment horizontal="center" vertical="center"/>
    </xf>
    <xf numFmtId="180" fontId="5" fillId="3" borderId="1" xfId="0" applyNumberFormat="1" applyFont="1" applyFill="1" applyBorder="1" applyAlignment="1">
      <alignment horizontal="center" vertical="center"/>
    </xf>
    <xf numFmtId="43" fontId="11" fillId="3" borderId="1" xfId="0" applyNumberFormat="1" applyFont="1" applyFill="1" applyBorder="1" applyAlignment="1">
      <alignment horizontal="center" vertical="center"/>
    </xf>
    <xf numFmtId="180" fontId="14" fillId="3" borderId="1" xfId="0" applyNumberFormat="1" applyFont="1" applyFill="1" applyBorder="1" applyAlignment="1">
      <alignment horizontal="center" vertical="center"/>
    </xf>
    <xf numFmtId="43" fontId="5" fillId="5" borderId="1" xfId="0" applyNumberFormat="1" applyFont="1" applyFill="1" applyBorder="1" applyAlignment="1">
      <alignment horizontal="center" vertical="center"/>
    </xf>
    <xf numFmtId="43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43" fontId="13" fillId="5" borderId="1" xfId="0" applyNumberFormat="1" applyFont="1" applyFill="1" applyBorder="1" applyAlignment="1">
      <alignment horizontal="center"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79" fontId="17" fillId="2" borderId="1" xfId="0" applyNumberFormat="1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77" fontId="17" fillId="2" borderId="1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9" fontId="17" fillId="2" borderId="8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77" fontId="17" fillId="2" borderId="8" xfId="0" applyNumberFormat="1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179" fontId="17" fillId="2" borderId="3" xfId="0" applyNumberFormat="1" applyFont="1" applyFill="1" applyBorder="1" applyAlignment="1">
      <alignment horizontal="center" vertical="center"/>
    </xf>
    <xf numFmtId="177" fontId="17" fillId="2" borderId="3" xfId="0" applyNumberFormat="1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3" fillId="2" borderId="1" xfId="0" applyFont="1" applyFill="1" applyBorder="1" applyAlignment="1">
      <alignment vertical="center" wrapText="1"/>
    </xf>
    <xf numFmtId="179" fontId="20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179" fontId="18" fillId="2" borderId="1" xfId="0" applyNumberFormat="1" applyFont="1" applyFill="1" applyBorder="1" applyAlignment="1">
      <alignment horizontal="center" vertical="center"/>
    </xf>
    <xf numFmtId="179" fontId="18" fillId="2" borderId="1" xfId="0" applyNumberFormat="1" applyFont="1" applyFill="1" applyBorder="1" applyAlignment="1">
      <alignment horizontal="center" vertical="center" wrapText="1"/>
    </xf>
    <xf numFmtId="179" fontId="18" fillId="2" borderId="6" xfId="0" applyNumberFormat="1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179" fontId="18" fillId="2" borderId="6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179" fontId="18" fillId="2" borderId="8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43" fontId="25" fillId="2" borderId="1" xfId="51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9" fontId="18" fillId="0" borderId="1" xfId="0" applyNumberFormat="1" applyFont="1" applyFill="1" applyBorder="1" applyAlignment="1">
      <alignment horizontal="center" vertical="center" wrapText="1"/>
    </xf>
    <xf numFmtId="177" fontId="18" fillId="2" borderId="1" xfId="0" applyNumberFormat="1" applyFont="1" applyFill="1" applyBorder="1" applyAlignment="1">
      <alignment horizontal="center" vertical="center"/>
    </xf>
    <xf numFmtId="177" fontId="18" fillId="2" borderId="1" xfId="0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left" vertical="center" wrapText="1"/>
    </xf>
    <xf numFmtId="179" fontId="4" fillId="2" borderId="4" xfId="0" applyNumberFormat="1" applyFont="1" applyFill="1" applyBorder="1" applyAlignment="1">
      <alignment horizontal="center" vertical="center"/>
    </xf>
    <xf numFmtId="179" fontId="18" fillId="2" borderId="4" xfId="0" applyNumberFormat="1" applyFont="1" applyFill="1" applyBorder="1" applyAlignment="1">
      <alignment horizontal="center" vertical="center" wrapText="1"/>
    </xf>
    <xf numFmtId="182" fontId="18" fillId="2" borderId="1" xfId="0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?鹎%U龡&amp;H?_x0008_e_x0005_9_x0006__x0007__x0001__x0001_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0,0&#13;&#10;NA&#13;&#10;" xfId="48"/>
    <cellStyle name="40% - 强调文字颜色 6" xfId="49" builtinId="51"/>
    <cellStyle name="60% - 强调文字颜色 6" xfId="50" builtinId="52"/>
    <cellStyle name="0,0_x000d_&#10;NA_x000d_&#10;" xfId="51"/>
    <cellStyle name="常规 2" xfId="52"/>
    <cellStyle name="常规_协会平安产险月报1" xfId="53"/>
  </cellStyles>
  <tableStyles count="0" defaultTableStyle="TableStyleMedium9"/>
  <colors>
    <mruColors>
      <color rgb="00CCFFCC"/>
      <color rgb="00DCE6F1"/>
      <color rgb="000B17B5"/>
      <color rgb="000000FF"/>
      <color rgb="00EBF1DE"/>
      <color rgb="00FFFFFF"/>
      <color rgb="00000000"/>
      <color rgb="003521F5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Q73"/>
  <sheetViews>
    <sheetView tabSelected="1" workbookViewId="0">
      <pane xSplit="3" ySplit="4" topLeftCell="D8" activePane="bottomRight" state="frozen"/>
      <selection/>
      <selection pane="topRight"/>
      <selection pane="bottomLeft"/>
      <selection pane="bottomRight" activeCell="J12" sqref="J12"/>
    </sheetView>
  </sheetViews>
  <sheetFormatPr defaultColWidth="9" defaultRowHeight="14.25"/>
  <cols>
    <col min="1" max="1" width="4.625" style="31" customWidth="1"/>
    <col min="2" max="2" width="9.25" style="31" customWidth="1"/>
    <col min="3" max="3" width="10.5" customWidth="1"/>
    <col min="4" max="9" width="10.25" style="33" customWidth="1"/>
    <col min="10" max="10" width="9" style="33" customWidth="1"/>
    <col min="11" max="11" width="9.25" style="33" customWidth="1"/>
    <col min="12" max="13" width="9.875" style="33" customWidth="1"/>
    <col min="14" max="14" width="9.75" style="33" customWidth="1"/>
    <col min="15" max="15" width="9.875" style="33" customWidth="1"/>
    <col min="16" max="16" width="8.25" style="33" customWidth="1"/>
    <col min="17" max="17" width="9.125" style="33" customWidth="1"/>
  </cols>
  <sheetData>
    <row r="1" ht="27.75" customHeight="1" spans="1:17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/>
      <c r="O1"/>
      <c r="P1"/>
      <c r="Q1"/>
    </row>
    <row r="2" customHeight="1" spans="1:17">
      <c r="A2" s="165" t="s">
        <v>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/>
      <c r="M2"/>
      <c r="N2"/>
      <c r="O2"/>
      <c r="P2"/>
      <c r="Q2"/>
    </row>
    <row r="3" s="2" customFormat="1" ht="19.9" customHeight="1" spans="1:17">
      <c r="A3" s="166" t="s">
        <v>2</v>
      </c>
      <c r="B3" s="166"/>
      <c r="C3" s="167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190" t="s">
        <v>15</v>
      </c>
      <c r="P3" s="5" t="s">
        <v>16</v>
      </c>
      <c r="Q3" s="11" t="s">
        <v>17</v>
      </c>
    </row>
    <row r="4" ht="19.9" customHeight="1" spans="1:17">
      <c r="A4" s="168" t="s">
        <v>18</v>
      </c>
      <c r="B4" s="168" t="s">
        <v>3</v>
      </c>
      <c r="C4" s="169">
        <f>SUM(D4:Q4)</f>
        <v>291470.041768</v>
      </c>
      <c r="D4" s="170">
        <v>69178.923062</v>
      </c>
      <c r="E4" s="170">
        <v>53659.381921</v>
      </c>
      <c r="F4" s="170">
        <v>6784.81</v>
      </c>
      <c r="G4" s="170">
        <v>14427.20296</v>
      </c>
      <c r="H4" s="170">
        <v>40889.768747</v>
      </c>
      <c r="I4" s="170">
        <v>15674.702937</v>
      </c>
      <c r="J4" s="170">
        <v>8520.28</v>
      </c>
      <c r="K4" s="170">
        <v>11264.081644</v>
      </c>
      <c r="L4" s="170">
        <v>6935.569989</v>
      </c>
      <c r="M4" s="170">
        <v>4825.548511</v>
      </c>
      <c r="N4" s="170">
        <v>23047.008782</v>
      </c>
      <c r="O4" s="191">
        <v>31628.418386</v>
      </c>
      <c r="P4" s="170">
        <v>4354.56</v>
      </c>
      <c r="Q4" s="170">
        <v>279.784829</v>
      </c>
    </row>
    <row r="5" ht="19.9" customHeight="1" spans="1:17">
      <c r="A5" s="168"/>
      <c r="B5" s="168" t="s">
        <v>19</v>
      </c>
      <c r="C5" s="169">
        <v>12.2538670311849</v>
      </c>
      <c r="D5" s="171">
        <v>18.38</v>
      </c>
      <c r="E5" s="170">
        <v>18.6119569950297</v>
      </c>
      <c r="F5" s="170">
        <v>24.5076899644175</v>
      </c>
      <c r="G5" s="170">
        <v>-0.413344341185173</v>
      </c>
      <c r="H5" s="170">
        <v>24.8948880197398</v>
      </c>
      <c r="I5" s="170">
        <v>-14.690831697143</v>
      </c>
      <c r="J5" s="170">
        <v>13.56</v>
      </c>
      <c r="K5" s="170">
        <v>-65.3804972586227</v>
      </c>
      <c r="L5" s="170">
        <v>12.8634876139367</v>
      </c>
      <c r="M5" s="170">
        <v>-57.5680491431417</v>
      </c>
      <c r="N5" s="170">
        <v>102.614544862201</v>
      </c>
      <c r="O5" s="191">
        <v>106.350883825351</v>
      </c>
      <c r="P5" s="170">
        <v>719.46</v>
      </c>
      <c r="Q5" s="170">
        <v>89.6003046129971</v>
      </c>
    </row>
    <row r="6" ht="19.9" customHeight="1" spans="1:17">
      <c r="A6" s="168"/>
      <c r="B6" s="168" t="s">
        <v>20</v>
      </c>
      <c r="C6" s="169">
        <v>2.25122213689195</v>
      </c>
      <c r="D6" s="171">
        <v>23.734488334504</v>
      </c>
      <c r="E6" s="170">
        <v>18.4099132780552</v>
      </c>
      <c r="F6" s="170">
        <v>2.32778983350902</v>
      </c>
      <c r="G6" s="170">
        <v>4.94980646123609</v>
      </c>
      <c r="H6" s="170">
        <v>14.0288066996425</v>
      </c>
      <c r="I6" s="170">
        <v>5.37780927395499</v>
      </c>
      <c r="J6" s="170">
        <v>2.92320951694303</v>
      </c>
      <c r="K6" s="170">
        <v>3.86457612441893</v>
      </c>
      <c r="L6" s="170">
        <v>2.3795138419476</v>
      </c>
      <c r="M6" s="170">
        <v>1.6555898787159</v>
      </c>
      <c r="N6" s="170">
        <v>7.90716213652744</v>
      </c>
      <c r="O6" s="191">
        <v>10.8513445135384</v>
      </c>
      <c r="P6" s="170">
        <v>1.49399916834886</v>
      </c>
      <c r="Q6" s="47">
        <v>0.095990938658011</v>
      </c>
    </row>
    <row r="7" ht="19.9" customHeight="1" spans="1:17">
      <c r="A7" s="168"/>
      <c r="B7" s="172" t="s">
        <v>21</v>
      </c>
      <c r="C7" s="173">
        <f>SUM(D7:Q7)</f>
        <v>170535.388231</v>
      </c>
      <c r="D7" s="171">
        <v>36266.929009</v>
      </c>
      <c r="E7" s="171">
        <v>15527.673112</v>
      </c>
      <c r="F7" s="171">
        <v>2555.338557</v>
      </c>
      <c r="G7" s="171">
        <v>4164.856658</v>
      </c>
      <c r="H7" s="171">
        <v>20887.996314</v>
      </c>
      <c r="I7" s="171">
        <v>12744.328588</v>
      </c>
      <c r="J7" s="171">
        <v>6630.52</v>
      </c>
      <c r="K7" s="171">
        <v>7250.332931</v>
      </c>
      <c r="L7" s="171">
        <v>6134.491782</v>
      </c>
      <c r="M7" s="171">
        <v>3923.773161</v>
      </c>
      <c r="N7" s="171">
        <v>22242.87611</v>
      </c>
      <c r="O7" s="171">
        <v>28196.876146</v>
      </c>
      <c r="P7" s="171">
        <v>3847.46</v>
      </c>
      <c r="Q7" s="170">
        <v>161.935863</v>
      </c>
    </row>
    <row r="8" ht="19.9" customHeight="1" spans="1:17">
      <c r="A8" s="174"/>
      <c r="B8" s="168" t="s">
        <v>19</v>
      </c>
      <c r="C8" s="169">
        <v>1.29063625555814</v>
      </c>
      <c r="D8" s="171">
        <v>17.67</v>
      </c>
      <c r="E8" s="47">
        <v>9.29778556390321</v>
      </c>
      <c r="F8" s="47">
        <v>75.663420279704</v>
      </c>
      <c r="G8" s="47">
        <v>-36.0483793828506</v>
      </c>
      <c r="H8" s="47">
        <v>22.1020501228182</v>
      </c>
      <c r="I8" s="47">
        <v>-21.9707388117846</v>
      </c>
      <c r="J8" s="47">
        <v>-6.23</v>
      </c>
      <c r="K8" s="47">
        <v>-75.7551016496728</v>
      </c>
      <c r="L8" s="47">
        <v>9.08480124236513</v>
      </c>
      <c r="M8" s="47">
        <v>-63.587041682984</v>
      </c>
      <c r="N8" s="47">
        <v>98.4177280641835</v>
      </c>
      <c r="O8" s="47">
        <v>86.6310599868517</v>
      </c>
      <c r="P8" s="183">
        <v>624.03</v>
      </c>
      <c r="Q8" s="47">
        <v>9.73821941063349</v>
      </c>
    </row>
    <row r="9" ht="19.9" customHeight="1" spans="1:17">
      <c r="A9" s="168" t="s">
        <v>22</v>
      </c>
      <c r="B9" s="175" t="s">
        <v>23</v>
      </c>
      <c r="C9" s="169">
        <f>SUM(D9:Q9)</f>
        <v>168816.360577</v>
      </c>
      <c r="D9" s="171">
        <v>56579.982013</v>
      </c>
      <c r="E9" s="176">
        <v>50334.765009</v>
      </c>
      <c r="F9" s="175">
        <v>5323.83</v>
      </c>
      <c r="G9" s="176">
        <v>12747.675844</v>
      </c>
      <c r="H9" s="176">
        <v>27039.521484</v>
      </c>
      <c r="I9" s="176">
        <v>5126.221977</v>
      </c>
      <c r="J9" s="175">
        <v>0</v>
      </c>
      <c r="K9" s="176">
        <v>3186.922951</v>
      </c>
      <c r="L9" s="176">
        <v>4.42567</v>
      </c>
      <c r="M9" s="176">
        <v>1175.781911</v>
      </c>
      <c r="N9" s="176">
        <v>706.87814</v>
      </c>
      <c r="O9" s="176">
        <v>6315.092805</v>
      </c>
      <c r="P9" s="176">
        <v>0</v>
      </c>
      <c r="Q9" s="176">
        <v>275.262773</v>
      </c>
    </row>
    <row r="10" ht="19.9" customHeight="1" spans="1:17">
      <c r="A10" s="168"/>
      <c r="B10" s="168" t="s">
        <v>19</v>
      </c>
      <c r="C10" s="169">
        <v>27.1992971208018</v>
      </c>
      <c r="D10" s="171">
        <v>22.6974832664577</v>
      </c>
      <c r="E10" s="170">
        <v>24.0265989455149</v>
      </c>
      <c r="F10" s="170">
        <v>32.564827864403</v>
      </c>
      <c r="G10" s="170">
        <v>23.912664071765</v>
      </c>
      <c r="H10" s="170">
        <v>29.0586130073026</v>
      </c>
      <c r="I10" s="170">
        <v>16.1379263478867</v>
      </c>
      <c r="J10" s="168">
        <v>0</v>
      </c>
      <c r="K10" s="170">
        <v>45.7835298639271</v>
      </c>
      <c r="L10" s="170">
        <v>11.2167405486364</v>
      </c>
      <c r="M10" s="170">
        <v>28.0912461865836</v>
      </c>
      <c r="N10" s="170">
        <v>50.0571212250558</v>
      </c>
      <c r="O10" s="170">
        <v>136.729957610598</v>
      </c>
      <c r="P10" s="183">
        <v>0</v>
      </c>
      <c r="Q10" s="170">
        <v>89.3352912502665</v>
      </c>
    </row>
    <row r="11" ht="19.9" customHeight="1" spans="1:17">
      <c r="A11" s="168"/>
      <c r="B11" s="168" t="s">
        <v>20</v>
      </c>
      <c r="C11" s="169">
        <v>2.91</v>
      </c>
      <c r="D11" s="171">
        <v>33.5156982531873</v>
      </c>
      <c r="E11" s="170">
        <v>29.8162837043519</v>
      </c>
      <c r="F11" s="170">
        <v>3.15362206708141</v>
      </c>
      <c r="G11" s="170">
        <v>7.55120878120434</v>
      </c>
      <c r="H11" s="170">
        <v>16.0171214398778</v>
      </c>
      <c r="I11" s="170">
        <v>3.03656704805092</v>
      </c>
      <c r="J11" s="168">
        <v>0</v>
      </c>
      <c r="K11" s="170">
        <v>1.88780455881608</v>
      </c>
      <c r="L11" s="183">
        <v>0.00262158832525084</v>
      </c>
      <c r="M11" s="170">
        <v>0.696485759425969</v>
      </c>
      <c r="N11" s="170">
        <v>0.41872608649064</v>
      </c>
      <c r="O11" s="170">
        <v>3.74080615374929</v>
      </c>
      <c r="P11" s="170">
        <v>0</v>
      </c>
      <c r="Q11" s="170">
        <v>0.16305455943913</v>
      </c>
    </row>
    <row r="12" ht="19.9" customHeight="1" spans="1:17">
      <c r="A12" s="168"/>
      <c r="B12" s="168" t="s">
        <v>24</v>
      </c>
      <c r="C12" s="169">
        <f>SUM(D12:Q12)</f>
        <v>54353.479872</v>
      </c>
      <c r="D12" s="171">
        <v>29709.156249</v>
      </c>
      <c r="E12" s="170">
        <v>11155.668931</v>
      </c>
      <c r="F12" s="170">
        <v>984.71</v>
      </c>
      <c r="G12" s="170">
        <v>1219.970832</v>
      </c>
      <c r="H12" s="170">
        <v>3630.457998</v>
      </c>
      <c r="I12" s="170">
        <v>1867.343054</v>
      </c>
      <c r="J12" s="168">
        <v>0</v>
      </c>
      <c r="K12" s="170">
        <v>397.4564</v>
      </c>
      <c r="L12" s="183">
        <v>0.00487</v>
      </c>
      <c r="M12" s="170">
        <v>231.278097</v>
      </c>
      <c r="N12" s="170">
        <v>160.739449</v>
      </c>
      <c r="O12" s="170">
        <v>4963.073657</v>
      </c>
      <c r="P12" s="170">
        <v>0</v>
      </c>
      <c r="Q12" s="170">
        <v>33.620335</v>
      </c>
    </row>
    <row r="13" ht="19.9" customHeight="1" spans="1:17">
      <c r="A13" s="168"/>
      <c r="B13" s="168" t="s">
        <v>25</v>
      </c>
      <c r="C13" s="169">
        <f t="shared" ref="C13:C22" si="0">SUM(D13:Q13)</f>
        <v>81591.65915</v>
      </c>
      <c r="D13" s="171">
        <v>16102.519617</v>
      </c>
      <c r="E13" s="170">
        <v>32346.843165</v>
      </c>
      <c r="F13" s="170">
        <v>2674.22</v>
      </c>
      <c r="G13" s="170">
        <v>6389.502801</v>
      </c>
      <c r="H13" s="170">
        <v>18602.024874</v>
      </c>
      <c r="I13" s="170">
        <v>2503.1332</v>
      </c>
      <c r="J13" s="168">
        <v>0</v>
      </c>
      <c r="K13" s="170">
        <v>1986.8732</v>
      </c>
      <c r="L13" s="183">
        <v>4.1289</v>
      </c>
      <c r="M13" s="170">
        <v>423.245226</v>
      </c>
      <c r="N13" s="170">
        <v>392.862417</v>
      </c>
      <c r="O13" s="170">
        <v>0</v>
      </c>
      <c r="P13" s="170">
        <v>0</v>
      </c>
      <c r="Q13" s="170">
        <v>166.30575</v>
      </c>
    </row>
    <row r="14" ht="19.9" customHeight="1" spans="1:17">
      <c r="A14" s="168"/>
      <c r="B14" s="168" t="s">
        <v>26</v>
      </c>
      <c r="C14" s="169">
        <f t="shared" si="0"/>
        <v>0.04</v>
      </c>
      <c r="D14" s="171">
        <v>0</v>
      </c>
      <c r="E14" s="47">
        <v>0</v>
      </c>
      <c r="F14" s="6">
        <v>0.04</v>
      </c>
      <c r="G14" s="47">
        <v>0</v>
      </c>
      <c r="H14" s="47">
        <v>0</v>
      </c>
      <c r="I14" s="47">
        <v>0</v>
      </c>
      <c r="J14" s="168">
        <v>0</v>
      </c>
      <c r="K14" s="170">
        <v>0</v>
      </c>
      <c r="L14" s="183">
        <v>0</v>
      </c>
      <c r="M14" s="170">
        <v>0</v>
      </c>
      <c r="N14" s="183">
        <v>0</v>
      </c>
      <c r="O14" s="183">
        <v>0</v>
      </c>
      <c r="P14" s="183">
        <v>0</v>
      </c>
      <c r="Q14" s="183">
        <v>0</v>
      </c>
    </row>
    <row r="15" ht="19.9" customHeight="1" spans="1:17">
      <c r="A15" s="168"/>
      <c r="B15" s="168" t="s">
        <v>27</v>
      </c>
      <c r="C15" s="169">
        <f t="shared" si="0"/>
        <v>676.088505</v>
      </c>
      <c r="D15" s="171">
        <v>0</v>
      </c>
      <c r="E15" s="47">
        <v>4.029039</v>
      </c>
      <c r="F15" s="47">
        <v>270.21</v>
      </c>
      <c r="G15" s="47">
        <v>0.228365</v>
      </c>
      <c r="H15" s="47">
        <v>306.840048</v>
      </c>
      <c r="I15" s="47">
        <v>53.571664</v>
      </c>
      <c r="J15" s="168">
        <v>0</v>
      </c>
      <c r="K15" s="170">
        <v>0</v>
      </c>
      <c r="L15" s="183">
        <v>0</v>
      </c>
      <c r="M15" s="170">
        <v>37.129151</v>
      </c>
      <c r="N15" s="170">
        <v>4.080238</v>
      </c>
      <c r="O15" s="170">
        <v>0</v>
      </c>
      <c r="P15" s="183">
        <v>0</v>
      </c>
      <c r="Q15" s="170">
        <v>0</v>
      </c>
    </row>
    <row r="16" ht="19.9" customHeight="1" spans="1:17">
      <c r="A16" s="168"/>
      <c r="B16" s="177" t="s">
        <v>28</v>
      </c>
      <c r="C16" s="169">
        <f t="shared" si="0"/>
        <v>23770.879533</v>
      </c>
      <c r="D16" s="171">
        <v>5311.855902</v>
      </c>
      <c r="E16" s="47">
        <v>6064.108279</v>
      </c>
      <c r="F16" s="170">
        <v>1207.45</v>
      </c>
      <c r="G16" s="170">
        <v>4810.97401</v>
      </c>
      <c r="H16" s="170">
        <v>3824.891442</v>
      </c>
      <c r="I16" s="170">
        <v>0</v>
      </c>
      <c r="J16" s="170">
        <v>0</v>
      </c>
      <c r="K16" s="170">
        <v>738.9188</v>
      </c>
      <c r="L16" s="183">
        <v>0.244</v>
      </c>
      <c r="M16" s="170">
        <v>381.942968</v>
      </c>
      <c r="N16" s="170">
        <v>135.228036</v>
      </c>
      <c r="O16" s="170">
        <v>1229.290326</v>
      </c>
      <c r="P16" s="183">
        <v>0</v>
      </c>
      <c r="Q16" s="170">
        <v>65.97577</v>
      </c>
    </row>
    <row r="17" ht="19.9" customHeight="1" spans="1:17">
      <c r="A17" s="168"/>
      <c r="B17" s="177" t="s">
        <v>29</v>
      </c>
      <c r="C17" s="169">
        <f t="shared" si="0"/>
        <v>4505.657409</v>
      </c>
      <c r="D17" s="171">
        <v>2485.872118</v>
      </c>
      <c r="E17" s="170">
        <v>280.84812</v>
      </c>
      <c r="F17" s="170">
        <v>0.77</v>
      </c>
      <c r="G17" s="170">
        <v>315.379951</v>
      </c>
      <c r="H17" s="170">
        <v>575.470376</v>
      </c>
      <c r="I17" s="170">
        <v>592.016009</v>
      </c>
      <c r="J17" s="170">
        <v>0</v>
      </c>
      <c r="K17" s="170">
        <v>62.833988</v>
      </c>
      <c r="L17" s="183">
        <v>0.0479</v>
      </c>
      <c r="M17" s="170">
        <v>65.238315</v>
      </c>
      <c r="N17" s="170">
        <v>3.20036</v>
      </c>
      <c r="O17" s="170">
        <v>116.158672</v>
      </c>
      <c r="P17" s="183">
        <v>0</v>
      </c>
      <c r="Q17" s="170">
        <v>7.8216</v>
      </c>
    </row>
    <row r="18" ht="19.9" customHeight="1" spans="1:17">
      <c r="A18" s="168"/>
      <c r="B18" s="177" t="s">
        <v>30</v>
      </c>
      <c r="C18" s="169">
        <f t="shared" si="0"/>
        <v>361.709403</v>
      </c>
      <c r="D18" s="171">
        <v>56.645143</v>
      </c>
      <c r="E18" s="170">
        <v>142.836042</v>
      </c>
      <c r="F18" s="170">
        <v>133.28</v>
      </c>
      <c r="G18" s="170">
        <v>0</v>
      </c>
      <c r="H18" s="170">
        <v>0</v>
      </c>
      <c r="I18" s="170">
        <v>0</v>
      </c>
      <c r="J18" s="170">
        <v>0</v>
      </c>
      <c r="K18" s="170">
        <v>0.729243</v>
      </c>
      <c r="L18" s="183">
        <v>0</v>
      </c>
      <c r="M18" s="170">
        <v>16.582297</v>
      </c>
      <c r="N18" s="170">
        <v>10.09736</v>
      </c>
      <c r="O18" s="170">
        <v>0</v>
      </c>
      <c r="P18" s="183">
        <v>0</v>
      </c>
      <c r="Q18" s="170">
        <v>1.539318</v>
      </c>
    </row>
    <row r="19" ht="19.9" customHeight="1" spans="1:17">
      <c r="A19" s="168"/>
      <c r="B19" s="177" t="s">
        <v>31</v>
      </c>
      <c r="C19" s="169">
        <f t="shared" si="0"/>
        <v>3556.846705</v>
      </c>
      <c r="D19" s="171">
        <v>2913.932984</v>
      </c>
      <c r="E19" s="47">
        <v>340.431433</v>
      </c>
      <c r="F19" s="47">
        <v>53.15</v>
      </c>
      <c r="G19" s="47">
        <v>11.619885</v>
      </c>
      <c r="H19" s="47">
        <v>99.836746</v>
      </c>
      <c r="I19" s="47">
        <v>110.15805</v>
      </c>
      <c r="J19" s="170">
        <v>0</v>
      </c>
      <c r="K19" s="170">
        <v>0.11132</v>
      </c>
      <c r="L19" s="183">
        <v>0</v>
      </c>
      <c r="M19" s="170">
        <v>20.365857</v>
      </c>
      <c r="N19" s="170">
        <v>0.67028</v>
      </c>
      <c r="O19" s="170">
        <v>6.57015</v>
      </c>
      <c r="P19" s="183">
        <v>0</v>
      </c>
      <c r="Q19" s="170">
        <v>0</v>
      </c>
    </row>
    <row r="20" ht="19.9" customHeight="1" spans="1:17">
      <c r="A20" s="168"/>
      <c r="B20" s="178" t="s">
        <v>32</v>
      </c>
      <c r="C20" s="169">
        <f t="shared" si="0"/>
        <v>60369.386645</v>
      </c>
      <c r="D20" s="171">
        <v>24399.957464</v>
      </c>
      <c r="E20" s="170">
        <v>13521.184949</v>
      </c>
      <c r="F20" s="170">
        <v>2014.58148</v>
      </c>
      <c r="G20" s="170">
        <v>3624.772054</v>
      </c>
      <c r="H20" s="170">
        <v>8088.632393</v>
      </c>
      <c r="I20" s="170">
        <v>2745.326875</v>
      </c>
      <c r="J20" s="168">
        <v>0</v>
      </c>
      <c r="K20" s="170">
        <v>1174.214008</v>
      </c>
      <c r="L20" s="183">
        <v>0.0479</v>
      </c>
      <c r="M20" s="170">
        <v>489.202211</v>
      </c>
      <c r="N20" s="170">
        <v>261.47611</v>
      </c>
      <c r="O20" s="170">
        <v>3892.577394</v>
      </c>
      <c r="P20" s="183">
        <v>0</v>
      </c>
      <c r="Q20" s="170">
        <v>157.413807</v>
      </c>
    </row>
    <row r="21" ht="19.9" customHeight="1" spans="1:17">
      <c r="A21" s="168"/>
      <c r="B21" s="179" t="s">
        <v>33</v>
      </c>
      <c r="C21" s="169">
        <f t="shared" si="0"/>
        <v>33030.937542</v>
      </c>
      <c r="D21" s="180">
        <v>7983.825328</v>
      </c>
      <c r="E21" s="170">
        <v>8014.019553</v>
      </c>
      <c r="F21" s="170">
        <v>1102.965029</v>
      </c>
      <c r="G21" s="181">
        <v>3033.928167</v>
      </c>
      <c r="H21" s="181">
        <v>6834.096471</v>
      </c>
      <c r="I21" s="170">
        <v>1091.520629</v>
      </c>
      <c r="J21" s="168"/>
      <c r="K21" s="170">
        <v>900.3918</v>
      </c>
      <c r="L21" s="183">
        <v>0</v>
      </c>
      <c r="M21" s="170">
        <v>442.139146</v>
      </c>
      <c r="N21" s="170">
        <v>6.521609</v>
      </c>
      <c r="O21" s="170">
        <v>3492.1119</v>
      </c>
      <c r="P21" s="183">
        <v>0</v>
      </c>
      <c r="Q21" s="170">
        <v>129.41791</v>
      </c>
    </row>
    <row r="22" ht="19.9" customHeight="1" spans="1:17">
      <c r="A22" s="168"/>
      <c r="B22" s="178" t="s">
        <v>34</v>
      </c>
      <c r="C22" s="182">
        <f t="shared" si="0"/>
        <v>12399</v>
      </c>
      <c r="D22" s="6">
        <v>3320</v>
      </c>
      <c r="E22" s="6">
        <v>2790</v>
      </c>
      <c r="F22" s="6">
        <v>291</v>
      </c>
      <c r="G22" s="6">
        <v>843</v>
      </c>
      <c r="H22" s="6">
        <v>2642</v>
      </c>
      <c r="I22" s="6">
        <v>466</v>
      </c>
      <c r="J22" s="168">
        <v>0</v>
      </c>
      <c r="K22" s="168">
        <v>331</v>
      </c>
      <c r="L22" s="168">
        <v>0</v>
      </c>
      <c r="M22" s="168">
        <v>365</v>
      </c>
      <c r="N22" s="168">
        <v>164</v>
      </c>
      <c r="O22" s="168">
        <v>1108</v>
      </c>
      <c r="P22" s="183">
        <v>0</v>
      </c>
      <c r="Q22" s="183">
        <v>79</v>
      </c>
    </row>
    <row r="23" ht="19.9" customHeight="1" spans="1:17">
      <c r="A23" s="168"/>
      <c r="B23" s="178" t="s">
        <v>35</v>
      </c>
      <c r="C23" s="133" t="s">
        <v>36</v>
      </c>
      <c r="D23" s="170">
        <v>1238.04195481928</v>
      </c>
      <c r="E23" s="170">
        <v>874.600876574307</v>
      </c>
      <c r="F23" s="170">
        <v>4423.77583038869</v>
      </c>
      <c r="G23" s="170">
        <v>4299.84822538553</v>
      </c>
      <c r="H23" s="170">
        <v>1327.61017182131</v>
      </c>
      <c r="I23" s="170">
        <v>1016.30297702298</v>
      </c>
      <c r="J23" s="168">
        <v>0</v>
      </c>
      <c r="K23" s="170">
        <v>5704.5945945946</v>
      </c>
      <c r="L23" s="168" t="s">
        <v>37</v>
      </c>
      <c r="M23" s="170">
        <v>747.128219178082</v>
      </c>
      <c r="N23" s="170">
        <v>500</v>
      </c>
      <c r="O23" s="170">
        <v>841.95</v>
      </c>
      <c r="P23" s="183">
        <v>0</v>
      </c>
      <c r="Q23" s="170">
        <v>0.0417816455696203</v>
      </c>
    </row>
    <row r="24" ht="19.9" customHeight="1" spans="1:17">
      <c r="A24" s="168"/>
      <c r="B24" s="178" t="s">
        <v>38</v>
      </c>
      <c r="C24" s="133" t="s">
        <v>36</v>
      </c>
      <c r="D24" s="170">
        <v>8204.1901996008</v>
      </c>
      <c r="E24" s="170">
        <v>1635.97306138934</v>
      </c>
      <c r="F24" s="170">
        <v>3863.97703703704</v>
      </c>
      <c r="G24" s="170">
        <v>4587.7383293254</v>
      </c>
      <c r="H24" s="170">
        <v>1209.07354933726</v>
      </c>
      <c r="I24" s="170">
        <v>3795.96746268657</v>
      </c>
      <c r="J24" s="168">
        <v>0</v>
      </c>
      <c r="K24" s="170">
        <v>4059.03846153846</v>
      </c>
      <c r="L24" s="168" t="s">
        <v>37</v>
      </c>
      <c r="M24" s="170">
        <v>4260.965625</v>
      </c>
      <c r="N24" s="170">
        <v>3500</v>
      </c>
      <c r="O24" s="170">
        <v>5893.63</v>
      </c>
      <c r="P24" s="183">
        <v>0</v>
      </c>
      <c r="Q24" s="170">
        <v>0.235767857142857</v>
      </c>
    </row>
    <row r="25" ht="19.9" customHeight="1" spans="1:17">
      <c r="A25" s="168"/>
      <c r="B25" s="177" t="s">
        <v>39</v>
      </c>
      <c r="C25" s="133" t="s">
        <v>36</v>
      </c>
      <c r="D25" s="170">
        <v>13.4870499052432</v>
      </c>
      <c r="E25" s="170">
        <v>50.3778337531486</v>
      </c>
      <c r="F25" s="170">
        <v>74.2372881355932</v>
      </c>
      <c r="G25" s="170">
        <v>19.4543297746145</v>
      </c>
      <c r="H25" s="170">
        <v>25.0567751703255</v>
      </c>
      <c r="I25" s="170">
        <v>17.5824175824176</v>
      </c>
      <c r="J25" s="168">
        <v>0</v>
      </c>
      <c r="K25" s="170">
        <v>11.178247734139</v>
      </c>
      <c r="L25" s="168">
        <v>0</v>
      </c>
      <c r="M25" s="170">
        <v>10.4109589041096</v>
      </c>
      <c r="N25" s="170">
        <v>12.8378378378378</v>
      </c>
      <c r="O25" s="170">
        <v>14.74</v>
      </c>
      <c r="P25" s="183">
        <v>0</v>
      </c>
      <c r="Q25" s="170">
        <v>11.3924050632911</v>
      </c>
    </row>
    <row r="26" ht="19.9" customHeight="1" spans="1:17">
      <c r="A26" s="168" t="s">
        <v>40</v>
      </c>
      <c r="B26" s="168" t="s">
        <v>23</v>
      </c>
      <c r="C26" s="169">
        <f>SUM(D26:Q26)</f>
        <v>5597.098577</v>
      </c>
      <c r="D26" s="170">
        <v>4368.555784</v>
      </c>
      <c r="E26" s="170">
        <v>366.02294</v>
      </c>
      <c r="F26" s="168">
        <v>0</v>
      </c>
      <c r="G26" s="170">
        <v>220.772188</v>
      </c>
      <c r="H26" s="183">
        <v>0</v>
      </c>
      <c r="I26" s="170">
        <v>168.773748</v>
      </c>
      <c r="J26" s="168">
        <v>0</v>
      </c>
      <c r="K26" s="170">
        <v>26.174855</v>
      </c>
      <c r="L26" s="170">
        <v>1.983744</v>
      </c>
      <c r="M26" s="170">
        <v>18.046481</v>
      </c>
      <c r="N26" s="168">
        <v>0</v>
      </c>
      <c r="O26" s="170">
        <v>68.976781</v>
      </c>
      <c r="P26" s="168">
        <v>353.27</v>
      </c>
      <c r="Q26" s="170">
        <v>4.522056</v>
      </c>
    </row>
    <row r="27" ht="19.9" customHeight="1" spans="1:17">
      <c r="A27" s="168"/>
      <c r="B27" s="168" t="s">
        <v>19</v>
      </c>
      <c r="C27" s="169">
        <v>-17.0442129394775</v>
      </c>
      <c r="D27" s="170">
        <v>-15.493875923646</v>
      </c>
      <c r="E27" s="170">
        <v>63.2699042299586</v>
      </c>
      <c r="F27" s="168">
        <v>0</v>
      </c>
      <c r="G27" s="170">
        <v>-0.0612663588244411</v>
      </c>
      <c r="H27" s="183">
        <v>-100</v>
      </c>
      <c r="I27" s="170">
        <v>-81.0328840310236</v>
      </c>
      <c r="J27" s="168">
        <v>0</v>
      </c>
      <c r="K27" s="170">
        <v>-9.76145485129417</v>
      </c>
      <c r="L27" s="170">
        <v>18.9902756084044</v>
      </c>
      <c r="M27" s="170">
        <v>180.264854565426</v>
      </c>
      <c r="N27" s="168">
        <v>0</v>
      </c>
      <c r="O27" s="170">
        <v>-39.2407084265029</v>
      </c>
      <c r="P27" s="170">
        <v>2.9</v>
      </c>
      <c r="Q27" s="170">
        <v>107.259112390156</v>
      </c>
    </row>
    <row r="28" ht="19.9" customHeight="1" spans="1:17">
      <c r="A28" s="168"/>
      <c r="B28" s="168" t="s">
        <v>20</v>
      </c>
      <c r="C28" s="169">
        <v>1.43</v>
      </c>
      <c r="D28" s="170">
        <v>78.0503634856742</v>
      </c>
      <c r="E28" s="170">
        <v>6.53951212337206</v>
      </c>
      <c r="F28" s="168">
        <v>0</v>
      </c>
      <c r="G28" s="170">
        <v>3.94440414015956</v>
      </c>
      <c r="H28" s="183">
        <v>0</v>
      </c>
      <c r="I28" s="170">
        <v>3.01537923047375</v>
      </c>
      <c r="J28" s="168">
        <v>0</v>
      </c>
      <c r="K28" s="170">
        <v>0.46765041994364</v>
      </c>
      <c r="L28" s="170">
        <v>0.035442363087042</v>
      </c>
      <c r="M28" s="170">
        <v>0.322425641637935</v>
      </c>
      <c r="N28" s="170">
        <v>0</v>
      </c>
      <c r="O28" s="170">
        <v>1.2323667352125</v>
      </c>
      <c r="P28" s="170">
        <v>6.31166300074976</v>
      </c>
      <c r="Q28" s="170">
        <v>0.0807928596895248</v>
      </c>
    </row>
    <row r="29" ht="19.9" customHeight="1" spans="1:17">
      <c r="A29" s="168"/>
      <c r="B29" s="168" t="s">
        <v>41</v>
      </c>
      <c r="C29" s="169">
        <f t="shared" ref="C29:C37" si="1">SUM(D29:Q29)</f>
        <v>383.125849</v>
      </c>
      <c r="D29" s="170">
        <v>336.343267</v>
      </c>
      <c r="E29" s="170">
        <v>21.287862</v>
      </c>
      <c r="F29" s="168">
        <v>0</v>
      </c>
      <c r="G29" s="170">
        <v>22.83654</v>
      </c>
      <c r="H29" s="183">
        <v>0</v>
      </c>
      <c r="I29" s="168">
        <v>0.147</v>
      </c>
      <c r="J29" s="168">
        <v>0</v>
      </c>
      <c r="K29" s="170">
        <v>4.4321</v>
      </c>
      <c r="L29" s="170">
        <v>-1.92092</v>
      </c>
      <c r="M29" s="170">
        <v>0</v>
      </c>
      <c r="N29" s="168">
        <v>0</v>
      </c>
      <c r="O29" s="168">
        <v>0</v>
      </c>
      <c r="P29" s="168">
        <v>0</v>
      </c>
      <c r="Q29" s="168">
        <v>0</v>
      </c>
    </row>
    <row r="30" ht="19.9" customHeight="1" spans="1:17">
      <c r="A30" s="168"/>
      <c r="B30" s="168" t="s">
        <v>25</v>
      </c>
      <c r="C30" s="169">
        <f t="shared" si="1"/>
        <v>33.135606</v>
      </c>
      <c r="D30" s="170">
        <v>28.847676</v>
      </c>
      <c r="E30" s="170">
        <v>2.39722</v>
      </c>
      <c r="F30" s="168">
        <v>0</v>
      </c>
      <c r="G30" s="170">
        <v>0</v>
      </c>
      <c r="H30" s="183">
        <v>0</v>
      </c>
      <c r="I30" s="168">
        <v>0</v>
      </c>
      <c r="J30" s="168">
        <v>0</v>
      </c>
      <c r="K30" s="168">
        <v>0</v>
      </c>
      <c r="L30" s="170">
        <v>1.89071</v>
      </c>
      <c r="M30" s="168">
        <v>0</v>
      </c>
      <c r="N30" s="168">
        <v>0</v>
      </c>
      <c r="O30" s="168">
        <v>0</v>
      </c>
      <c r="P30" s="168">
        <v>0</v>
      </c>
      <c r="Q30" s="168">
        <v>0</v>
      </c>
    </row>
    <row r="31" ht="19.9" customHeight="1" spans="1:17">
      <c r="A31" s="168"/>
      <c r="B31" s="168" t="s">
        <v>28</v>
      </c>
      <c r="C31" s="169">
        <f t="shared" si="1"/>
        <v>30.805959</v>
      </c>
      <c r="D31" s="170">
        <v>22.176579</v>
      </c>
      <c r="E31" s="170">
        <v>4.46378</v>
      </c>
      <c r="F31" s="168">
        <v>0</v>
      </c>
      <c r="G31" s="168">
        <v>0</v>
      </c>
      <c r="H31" s="183">
        <v>0</v>
      </c>
      <c r="I31" s="168">
        <v>0</v>
      </c>
      <c r="J31" s="168">
        <v>0</v>
      </c>
      <c r="K31" s="168">
        <v>0</v>
      </c>
      <c r="L31" s="170">
        <v>2.6235</v>
      </c>
      <c r="M31" s="168">
        <v>1.5421</v>
      </c>
      <c r="N31" s="168">
        <v>0</v>
      </c>
      <c r="O31" s="168">
        <v>0</v>
      </c>
      <c r="P31" s="168">
        <v>0</v>
      </c>
      <c r="Q31" s="168">
        <v>0</v>
      </c>
    </row>
    <row r="32" ht="19.9" customHeight="1" spans="1:17">
      <c r="A32" s="168"/>
      <c r="B32" s="168" t="s">
        <v>29</v>
      </c>
      <c r="C32" s="169">
        <f t="shared" si="1"/>
        <v>4020.756276</v>
      </c>
      <c r="D32" s="170">
        <v>3672.769006</v>
      </c>
      <c r="E32" s="170">
        <v>64.93691</v>
      </c>
      <c r="F32" s="168">
        <v>0</v>
      </c>
      <c r="G32" s="170">
        <v>70.645907</v>
      </c>
      <c r="H32" s="183">
        <v>0</v>
      </c>
      <c r="I32" s="170">
        <v>149.8039</v>
      </c>
      <c r="J32" s="168">
        <v>0</v>
      </c>
      <c r="K32" s="170">
        <v>3.200445</v>
      </c>
      <c r="L32" s="170">
        <v>-0.0177</v>
      </c>
      <c r="M32" s="170">
        <v>4.24388</v>
      </c>
      <c r="N32" s="170">
        <v>0</v>
      </c>
      <c r="O32" s="170">
        <v>53.707761</v>
      </c>
      <c r="P32" s="170">
        <v>0</v>
      </c>
      <c r="Q32" s="170">
        <v>1.466167</v>
      </c>
    </row>
    <row r="33" ht="19.9" customHeight="1" spans="1:17">
      <c r="A33" s="168"/>
      <c r="B33" s="168" t="s">
        <v>30</v>
      </c>
      <c r="C33" s="169">
        <f t="shared" si="1"/>
        <v>0</v>
      </c>
      <c r="D33" s="168">
        <v>0</v>
      </c>
      <c r="E33" s="168">
        <v>0</v>
      </c>
      <c r="F33" s="168">
        <v>0</v>
      </c>
      <c r="G33" s="168">
        <v>0</v>
      </c>
      <c r="H33" s="183">
        <v>0</v>
      </c>
      <c r="I33" s="168">
        <v>0</v>
      </c>
      <c r="J33" s="168">
        <v>0</v>
      </c>
      <c r="K33" s="168">
        <v>0</v>
      </c>
      <c r="L33" s="168">
        <v>0</v>
      </c>
      <c r="M33" s="168">
        <v>0</v>
      </c>
      <c r="N33" s="168">
        <v>0</v>
      </c>
      <c r="O33" s="168">
        <v>0</v>
      </c>
      <c r="P33" s="168">
        <v>0</v>
      </c>
      <c r="Q33" s="168">
        <v>0</v>
      </c>
    </row>
    <row r="34" ht="19.9" customHeight="1" spans="1:17">
      <c r="A34" s="168"/>
      <c r="B34" s="168" t="s">
        <v>31</v>
      </c>
      <c r="C34" s="169">
        <f t="shared" si="1"/>
        <v>1129.274887</v>
      </c>
      <c r="D34" s="170">
        <v>308.419256</v>
      </c>
      <c r="E34" s="170">
        <v>272.937168</v>
      </c>
      <c r="F34" s="168">
        <v>0</v>
      </c>
      <c r="G34" s="170">
        <v>127.289741</v>
      </c>
      <c r="H34" s="183">
        <v>0</v>
      </c>
      <c r="I34" s="170">
        <v>18.822848</v>
      </c>
      <c r="J34" s="168">
        <v>0</v>
      </c>
      <c r="K34" s="170">
        <v>18.54231</v>
      </c>
      <c r="L34" s="170">
        <v>-0.591846</v>
      </c>
      <c r="M34" s="170">
        <v>12.260501</v>
      </c>
      <c r="N34" s="170">
        <v>0</v>
      </c>
      <c r="O34" s="170">
        <v>15.26902</v>
      </c>
      <c r="P34" s="170">
        <v>353.27</v>
      </c>
      <c r="Q34" s="170">
        <v>3.055889</v>
      </c>
    </row>
    <row r="35" ht="19.9" customHeight="1" spans="1:17">
      <c r="A35" s="168"/>
      <c r="B35" s="168" t="s">
        <v>42</v>
      </c>
      <c r="C35" s="169">
        <f t="shared" si="1"/>
        <v>0</v>
      </c>
      <c r="D35" s="168">
        <v>0</v>
      </c>
      <c r="E35" s="170">
        <v>0</v>
      </c>
      <c r="F35" s="168">
        <v>0</v>
      </c>
      <c r="G35" s="168">
        <v>0</v>
      </c>
      <c r="H35" s="183">
        <v>0</v>
      </c>
      <c r="I35" s="168">
        <v>0</v>
      </c>
      <c r="J35" s="168">
        <v>0</v>
      </c>
      <c r="K35" s="168">
        <v>0</v>
      </c>
      <c r="L35" s="168">
        <v>0</v>
      </c>
      <c r="M35" s="168">
        <v>0</v>
      </c>
      <c r="N35" s="168">
        <v>0</v>
      </c>
      <c r="O35" s="168">
        <v>0</v>
      </c>
      <c r="P35" s="168">
        <v>0</v>
      </c>
      <c r="Q35" s="168">
        <v>0</v>
      </c>
    </row>
    <row r="36" ht="19.9" customHeight="1" spans="1:17">
      <c r="A36" s="168"/>
      <c r="B36" s="177" t="s">
        <v>32</v>
      </c>
      <c r="C36" s="169">
        <f t="shared" si="1"/>
        <v>5358.422889</v>
      </c>
      <c r="D36" s="170">
        <v>4155.048514</v>
      </c>
      <c r="E36" s="170">
        <v>344.362343</v>
      </c>
      <c r="F36" s="168">
        <v>0</v>
      </c>
      <c r="G36" s="170">
        <v>219.687846</v>
      </c>
      <c r="H36" s="183">
        <v>0</v>
      </c>
      <c r="I36" s="170">
        <v>167.188748</v>
      </c>
      <c r="J36" s="168">
        <v>0</v>
      </c>
      <c r="K36" s="170">
        <v>26.174855</v>
      </c>
      <c r="L36" s="170">
        <v>0.916894</v>
      </c>
      <c r="M36" s="170">
        <v>18.046481</v>
      </c>
      <c r="N36" s="168">
        <v>0</v>
      </c>
      <c r="O36" s="170">
        <v>69.215152</v>
      </c>
      <c r="P36" s="170">
        <v>353.26</v>
      </c>
      <c r="Q36" s="170">
        <v>4.522056</v>
      </c>
    </row>
    <row r="37" ht="19.9" customHeight="1" spans="1:17">
      <c r="A37" s="168" t="s">
        <v>43</v>
      </c>
      <c r="B37" s="168" t="s">
        <v>44</v>
      </c>
      <c r="C37" s="169">
        <f t="shared" si="1"/>
        <v>113950.878087</v>
      </c>
      <c r="D37" s="170">
        <v>8230.385265</v>
      </c>
      <c r="E37" s="170">
        <v>1226.545166</v>
      </c>
      <c r="F37" s="170">
        <v>165.57</v>
      </c>
      <c r="G37" s="170">
        <v>1458.754928</v>
      </c>
      <c r="H37" s="170">
        <v>13789.493167</v>
      </c>
      <c r="I37" s="170">
        <v>10379.707212</v>
      </c>
      <c r="J37" s="170">
        <v>8520.28</v>
      </c>
      <c r="K37" s="170">
        <v>8048.846338</v>
      </c>
      <c r="L37" s="170">
        <v>6918.522082</v>
      </c>
      <c r="M37" s="170">
        <v>3627.004487</v>
      </c>
      <c r="N37" s="170">
        <v>22340.130642</v>
      </c>
      <c r="O37" s="170">
        <v>25244.3488</v>
      </c>
      <c r="P37" s="170">
        <v>4001.29</v>
      </c>
      <c r="Q37" s="183">
        <v>0</v>
      </c>
    </row>
    <row r="38" ht="19.9" customHeight="1" spans="1:17">
      <c r="A38" s="168"/>
      <c r="B38" s="168" t="s">
        <v>19</v>
      </c>
      <c r="C38" s="169">
        <v>-2.81226852915542</v>
      </c>
      <c r="D38" s="170">
        <v>15.0250540281804</v>
      </c>
      <c r="E38" s="170">
        <v>-51.8230508481172</v>
      </c>
      <c r="F38" s="170">
        <v>-62.8133141676399</v>
      </c>
      <c r="G38" s="170">
        <v>-63.3344843690031</v>
      </c>
      <c r="H38" s="170">
        <v>17.1387911221156</v>
      </c>
      <c r="I38" s="170">
        <v>-20.5853294101828</v>
      </c>
      <c r="J38" s="170">
        <v>13.56</v>
      </c>
      <c r="K38" s="170">
        <v>-73.453323258603</v>
      </c>
      <c r="L38" s="170">
        <v>12.7579392803556</v>
      </c>
      <c r="M38" s="170">
        <v>-65.2759530916316</v>
      </c>
      <c r="N38" s="170">
        <v>104.885177313602</v>
      </c>
      <c r="O38" s="181">
        <v>101.208977934685</v>
      </c>
      <c r="P38" s="170">
        <v>807.58</v>
      </c>
      <c r="Q38" s="183">
        <v>0</v>
      </c>
    </row>
    <row r="39" ht="19.9" customHeight="1" spans="1:17">
      <c r="A39" s="168"/>
      <c r="B39" s="168" t="s">
        <v>20</v>
      </c>
      <c r="C39" s="169">
        <v>1.82</v>
      </c>
      <c r="D39" s="170">
        <v>7.22274843614299</v>
      </c>
      <c r="E39" s="170">
        <v>1.07638061820248</v>
      </c>
      <c r="F39" s="170">
        <v>0.145299450762977</v>
      </c>
      <c r="G39" s="170">
        <v>1.28016119971121</v>
      </c>
      <c r="H39" s="170">
        <v>12.1012609981574</v>
      </c>
      <c r="I39" s="170">
        <v>9.10893130992394</v>
      </c>
      <c r="J39" s="170">
        <v>7.47715168416243</v>
      </c>
      <c r="K39" s="170">
        <v>7.06343511618648</v>
      </c>
      <c r="L39" s="170">
        <v>6.07149518998686</v>
      </c>
      <c r="M39" s="170">
        <v>3.18295439920246</v>
      </c>
      <c r="N39" s="170">
        <v>19.6050535257338</v>
      </c>
      <c r="O39" s="170">
        <v>22.1537115148216</v>
      </c>
      <c r="P39" s="170">
        <v>3.51141655700544</v>
      </c>
      <c r="Q39" s="183">
        <v>0</v>
      </c>
    </row>
    <row r="40" ht="19.9" customHeight="1" spans="1:17">
      <c r="A40" s="168"/>
      <c r="B40" s="168" t="s">
        <v>21</v>
      </c>
      <c r="C40" s="169">
        <f t="shared" ref="C40:C42" si="2">SUM(D40:Q40)</f>
        <v>102586.661373</v>
      </c>
      <c r="D40" s="170">
        <v>7711.923031</v>
      </c>
      <c r="E40" s="170">
        <v>9.953316</v>
      </c>
      <c r="F40" s="170">
        <v>24.283806</v>
      </c>
      <c r="G40" s="170">
        <v>320.396758</v>
      </c>
      <c r="H40" s="170">
        <v>12751.612007</v>
      </c>
      <c r="I40" s="170">
        <v>9831.812965</v>
      </c>
      <c r="J40" s="170">
        <v>6630.52</v>
      </c>
      <c r="K40" s="170">
        <v>6049.944068</v>
      </c>
      <c r="L40" s="170">
        <v>6132.096925</v>
      </c>
      <c r="M40" s="170">
        <v>3413.434897</v>
      </c>
      <c r="N40" s="170">
        <v>21981.4</v>
      </c>
      <c r="O40" s="170">
        <v>24235.0836</v>
      </c>
      <c r="P40" s="170">
        <v>3494.2</v>
      </c>
      <c r="Q40" s="183">
        <v>0</v>
      </c>
    </row>
    <row r="41" ht="19.9" customHeight="1" spans="1:17">
      <c r="A41" s="168"/>
      <c r="B41" s="168" t="s">
        <v>45</v>
      </c>
      <c r="C41" s="169">
        <f t="shared" si="2"/>
        <v>90398.638323</v>
      </c>
      <c r="D41" s="170">
        <v>7028.54</v>
      </c>
      <c r="E41" s="170">
        <v>0</v>
      </c>
      <c r="F41" s="170">
        <v>6.616008</v>
      </c>
      <c r="G41" s="170">
        <v>-1.08434199999999</v>
      </c>
      <c r="H41" s="170">
        <v>11707.07146</v>
      </c>
      <c r="I41" s="170">
        <v>8699.5</v>
      </c>
      <c r="J41" s="170">
        <v>5191.3</v>
      </c>
      <c r="K41" s="170">
        <v>5227.604</v>
      </c>
      <c r="L41" s="170">
        <v>5500</v>
      </c>
      <c r="M41" s="170">
        <v>3398.321197</v>
      </c>
      <c r="N41" s="170">
        <v>21269.9</v>
      </c>
      <c r="O41" s="170">
        <v>19765.3</v>
      </c>
      <c r="P41" s="170">
        <v>2605.57</v>
      </c>
      <c r="Q41" s="183">
        <v>0</v>
      </c>
    </row>
    <row r="42" ht="19.9" customHeight="1" spans="1:17">
      <c r="A42" s="172" t="s">
        <v>46</v>
      </c>
      <c r="B42" s="168" t="s">
        <v>23</v>
      </c>
      <c r="C42" s="169">
        <f t="shared" si="2"/>
        <v>1246.461699</v>
      </c>
      <c r="D42" s="183">
        <v>0</v>
      </c>
      <c r="E42" s="170">
        <v>3.76687</v>
      </c>
      <c r="F42" s="170">
        <v>1212.8</v>
      </c>
      <c r="G42" s="183">
        <v>0</v>
      </c>
      <c r="H42" s="170">
        <v>20.617872</v>
      </c>
      <c r="I42" s="183">
        <v>0</v>
      </c>
      <c r="J42" s="183">
        <v>0</v>
      </c>
      <c r="K42" s="183">
        <v>0</v>
      </c>
      <c r="L42" s="170">
        <v>8.037437</v>
      </c>
      <c r="M42" s="170">
        <v>1.23952</v>
      </c>
      <c r="N42" s="183">
        <v>0</v>
      </c>
      <c r="O42" s="183">
        <v>0</v>
      </c>
      <c r="P42" s="183">
        <v>0</v>
      </c>
      <c r="Q42" s="183">
        <v>0</v>
      </c>
    </row>
    <row r="43" ht="19.9" customHeight="1" spans="1:17">
      <c r="A43" s="184"/>
      <c r="B43" s="168" t="s">
        <v>19</v>
      </c>
      <c r="C43" s="170">
        <v>24.5273930574266</v>
      </c>
      <c r="D43" s="183">
        <v>0</v>
      </c>
      <c r="E43" s="170">
        <v>4.1248922641961</v>
      </c>
      <c r="F43" s="170">
        <v>22.7468245534133</v>
      </c>
      <c r="G43" s="183">
        <v>0</v>
      </c>
      <c r="H43" s="170">
        <v>342.556523542166</v>
      </c>
      <c r="I43" s="183">
        <v>0</v>
      </c>
      <c r="J43" s="183">
        <v>0</v>
      </c>
      <c r="K43" s="183">
        <v>0</v>
      </c>
      <c r="L43" s="170">
        <v>116.038298279529</v>
      </c>
      <c r="M43" s="170">
        <v>36.4893673250057</v>
      </c>
      <c r="N43" s="183">
        <v>0</v>
      </c>
      <c r="O43" s="183">
        <v>0</v>
      </c>
      <c r="P43" s="183">
        <v>0</v>
      </c>
      <c r="Q43" s="183">
        <v>0</v>
      </c>
    </row>
    <row r="44" ht="19.9" customHeight="1" spans="1:17">
      <c r="A44" s="175"/>
      <c r="B44" s="168" t="s">
        <v>20</v>
      </c>
      <c r="C44" s="169">
        <v>0.7</v>
      </c>
      <c r="D44" s="183">
        <v>0</v>
      </c>
      <c r="E44" s="170">
        <v>0.30220503389892</v>
      </c>
      <c r="F44" s="170">
        <v>97.2994197072396</v>
      </c>
      <c r="G44" s="183">
        <v>0</v>
      </c>
      <c r="H44" s="170">
        <v>1.65411195679267</v>
      </c>
      <c r="I44" s="183">
        <v>0</v>
      </c>
      <c r="J44" s="183">
        <v>0</v>
      </c>
      <c r="K44" s="183">
        <v>0</v>
      </c>
      <c r="L44" s="170">
        <v>0.644820214407567</v>
      </c>
      <c r="M44" s="170">
        <v>0.0994430876612118</v>
      </c>
      <c r="N44" s="183">
        <v>0</v>
      </c>
      <c r="O44" s="183">
        <v>0</v>
      </c>
      <c r="P44" s="183">
        <v>0</v>
      </c>
      <c r="Q44" s="183">
        <v>0</v>
      </c>
    </row>
    <row r="45" ht="19.9" customHeight="1" spans="1:17">
      <c r="A45" s="177" t="s">
        <v>47</v>
      </c>
      <c r="B45" s="168" t="s">
        <v>23</v>
      </c>
      <c r="C45" s="169">
        <f>SUM(D45:Q45)</f>
        <v>1733.208492</v>
      </c>
      <c r="D45" s="183">
        <v>0</v>
      </c>
      <c r="E45" s="170">
        <v>1728.281936</v>
      </c>
      <c r="F45" s="183">
        <v>0</v>
      </c>
      <c r="G45" s="183">
        <v>0</v>
      </c>
      <c r="H45" s="170">
        <v>0.188</v>
      </c>
      <c r="I45" s="183">
        <v>0</v>
      </c>
      <c r="J45" s="183">
        <v>0</v>
      </c>
      <c r="K45" s="170">
        <v>2.1375</v>
      </c>
      <c r="L45" s="170">
        <v>2.601056</v>
      </c>
      <c r="M45" s="183">
        <v>0</v>
      </c>
      <c r="N45" s="183">
        <v>0</v>
      </c>
      <c r="O45" s="183">
        <v>0</v>
      </c>
      <c r="P45" s="183">
        <v>0</v>
      </c>
      <c r="Q45" s="183">
        <v>0</v>
      </c>
    </row>
    <row r="46" ht="19.9" customHeight="1" spans="1:17">
      <c r="A46" s="177"/>
      <c r="B46" s="168" t="s">
        <v>19</v>
      </c>
      <c r="C46" s="169">
        <v>-9.97</v>
      </c>
      <c r="D46" s="183">
        <v>0</v>
      </c>
      <c r="E46" s="170">
        <v>-12.9640550841052</v>
      </c>
      <c r="F46" s="183">
        <v>0</v>
      </c>
      <c r="G46" s="183">
        <v>0</v>
      </c>
      <c r="H46" s="170">
        <v>91.8367346938775</v>
      </c>
      <c r="I46" s="183">
        <v>0</v>
      </c>
      <c r="J46" s="183">
        <v>0</v>
      </c>
      <c r="K46" s="183">
        <v>0</v>
      </c>
      <c r="L46" s="183">
        <v>166.624024142229</v>
      </c>
      <c r="M46" s="183">
        <v>0</v>
      </c>
      <c r="N46" s="183">
        <v>0</v>
      </c>
      <c r="O46" s="183">
        <v>0</v>
      </c>
      <c r="P46" s="183">
        <v>0</v>
      </c>
      <c r="Q46" s="183">
        <v>0</v>
      </c>
    </row>
    <row r="47" ht="19.9" customHeight="1" spans="1:17">
      <c r="A47" s="177"/>
      <c r="B47" s="168" t="s">
        <v>20</v>
      </c>
      <c r="C47" s="169">
        <v>0.81</v>
      </c>
      <c r="D47" s="183">
        <v>0</v>
      </c>
      <c r="E47" s="170">
        <v>99.7157551429768</v>
      </c>
      <c r="F47" s="183">
        <v>0</v>
      </c>
      <c r="G47" s="183">
        <v>0</v>
      </c>
      <c r="H47" s="170">
        <v>0.0108469350841376</v>
      </c>
      <c r="I47" s="183">
        <v>0</v>
      </c>
      <c r="J47" s="183">
        <v>0</v>
      </c>
      <c r="K47" s="183">
        <v>0.123326190118852</v>
      </c>
      <c r="L47" s="183">
        <v>0.150071731820248</v>
      </c>
      <c r="M47" s="183">
        <v>0</v>
      </c>
      <c r="N47" s="183">
        <v>0</v>
      </c>
      <c r="O47" s="183">
        <v>0</v>
      </c>
      <c r="P47" s="183">
        <v>0</v>
      </c>
      <c r="Q47" s="183">
        <v>0</v>
      </c>
    </row>
    <row r="48" ht="19.9" customHeight="1" spans="1:17">
      <c r="A48" s="172" t="s">
        <v>48</v>
      </c>
      <c r="B48" s="168" t="s">
        <v>23</v>
      </c>
      <c r="C48" s="169">
        <f>SUM(D48:Q48)</f>
        <v>126.034336</v>
      </c>
      <c r="D48" s="183">
        <v>0</v>
      </c>
      <c r="E48" s="183">
        <v>0</v>
      </c>
      <c r="F48" s="183">
        <v>82.61</v>
      </c>
      <c r="G48" s="183">
        <v>0</v>
      </c>
      <c r="H48" s="170">
        <v>39.948224</v>
      </c>
      <c r="I48" s="183">
        <v>0</v>
      </c>
      <c r="J48" s="183">
        <v>0</v>
      </c>
      <c r="K48" s="183">
        <v>0</v>
      </c>
      <c r="L48" s="183">
        <v>0</v>
      </c>
      <c r="M48" s="170">
        <v>3.476112</v>
      </c>
      <c r="N48" s="183">
        <v>0</v>
      </c>
      <c r="O48" s="183">
        <v>0</v>
      </c>
      <c r="P48" s="183">
        <v>0</v>
      </c>
      <c r="Q48" s="183">
        <v>0</v>
      </c>
    </row>
    <row r="49" ht="19.9" customHeight="1" spans="1:17">
      <c r="A49" s="184"/>
      <c r="B49" s="168" t="s">
        <v>19</v>
      </c>
      <c r="C49" s="185">
        <v>850.777305184111</v>
      </c>
      <c r="D49" s="183">
        <v>0</v>
      </c>
      <c r="E49" s="183">
        <v>0</v>
      </c>
      <c r="F49" s="183" t="s">
        <v>37</v>
      </c>
      <c r="G49" s="183">
        <v>0</v>
      </c>
      <c r="H49" s="170">
        <v>253.162005752332</v>
      </c>
      <c r="I49" s="183">
        <v>0</v>
      </c>
      <c r="J49" s="183">
        <v>0</v>
      </c>
      <c r="K49" s="183">
        <v>0</v>
      </c>
      <c r="L49" s="183">
        <v>0</v>
      </c>
      <c r="M49" s="170">
        <v>78.7810773835852</v>
      </c>
      <c r="N49" s="183">
        <v>0</v>
      </c>
      <c r="O49" s="183">
        <v>0</v>
      </c>
      <c r="P49" s="183">
        <v>0</v>
      </c>
      <c r="Q49" s="183">
        <v>0</v>
      </c>
    </row>
    <row r="50" ht="19.9" customHeight="1" spans="1:17">
      <c r="A50" s="175"/>
      <c r="B50" s="168" t="s">
        <v>20</v>
      </c>
      <c r="C50" s="169">
        <v>0.14</v>
      </c>
      <c r="D50" s="183">
        <v>0</v>
      </c>
      <c r="E50" s="183">
        <v>0</v>
      </c>
      <c r="F50" s="183">
        <v>65.5456303590158</v>
      </c>
      <c r="G50" s="183">
        <v>0</v>
      </c>
      <c r="H50" s="170">
        <v>31.6963021886353</v>
      </c>
      <c r="I50" s="183">
        <v>0</v>
      </c>
      <c r="J50" s="183">
        <v>0</v>
      </c>
      <c r="K50" s="183">
        <v>0</v>
      </c>
      <c r="L50" s="183">
        <v>0</v>
      </c>
      <c r="M50" s="170">
        <v>2.75806745234886</v>
      </c>
      <c r="N50" s="183">
        <v>0</v>
      </c>
      <c r="O50" s="183">
        <v>0</v>
      </c>
      <c r="P50" s="183">
        <v>0</v>
      </c>
      <c r="Q50" s="183">
        <v>0</v>
      </c>
    </row>
    <row r="51" ht="19.9" customHeight="1" spans="1:17">
      <c r="A51" s="186" t="s">
        <v>49</v>
      </c>
      <c r="B51" s="168" t="s">
        <v>50</v>
      </c>
      <c r="C51" s="169">
        <f>SUM(D51:Q51)</f>
        <v>62240.203328</v>
      </c>
      <c r="D51" s="170">
        <v>24816.581782</v>
      </c>
      <c r="E51" s="170">
        <v>6872.915031</v>
      </c>
      <c r="F51" s="170">
        <v>2910.98</v>
      </c>
      <c r="G51" s="170">
        <v>4930.15224</v>
      </c>
      <c r="H51" s="170">
        <v>5605.454082</v>
      </c>
      <c r="I51" s="170">
        <v>7476.496424</v>
      </c>
      <c r="J51" s="168">
        <v>2660.47</v>
      </c>
      <c r="K51" s="170">
        <v>4584.42219</v>
      </c>
      <c r="L51" s="170">
        <v>480.380969</v>
      </c>
      <c r="M51" s="170">
        <v>256.965095</v>
      </c>
      <c r="N51" s="170">
        <v>5.98756</v>
      </c>
      <c r="O51" s="170">
        <v>1253.237217</v>
      </c>
      <c r="P51" s="170">
        <v>374.91</v>
      </c>
      <c r="Q51" s="170">
        <v>11.250738</v>
      </c>
    </row>
    <row r="52" ht="19.9" customHeight="1" spans="1:17">
      <c r="A52" s="187"/>
      <c r="B52" s="168" t="s">
        <v>19</v>
      </c>
      <c r="C52" s="169">
        <v>-6.78</v>
      </c>
      <c r="D52" s="170">
        <v>-12.81</v>
      </c>
      <c r="E52" s="170">
        <v>47.944293057308</v>
      </c>
      <c r="F52" s="170">
        <v>4.89942414829445</v>
      </c>
      <c r="G52" s="170">
        <v>-7.89086433893672</v>
      </c>
      <c r="H52" s="170">
        <v>-13.4713391153689</v>
      </c>
      <c r="I52" s="170">
        <v>-21.3604973224987</v>
      </c>
      <c r="J52" s="168">
        <v>-43.23</v>
      </c>
      <c r="K52" s="170">
        <v>32.3284027735091</v>
      </c>
      <c r="L52" s="170">
        <v>104.83650731988</v>
      </c>
      <c r="M52" s="170">
        <v>110.886342664423</v>
      </c>
      <c r="N52" s="170">
        <v>-926.658655612637</v>
      </c>
      <c r="O52" s="170">
        <v>101.475945439838</v>
      </c>
      <c r="P52" s="170">
        <v>7124.32</v>
      </c>
      <c r="Q52" s="170">
        <v>189.856462189996</v>
      </c>
    </row>
    <row r="53" ht="19.9" customHeight="1" spans="1:17">
      <c r="A53" s="188"/>
      <c r="B53" s="168" t="s">
        <v>51</v>
      </c>
      <c r="C53" s="182">
        <f t="shared" ref="C53:C58" si="3">SUM(D53:Q53)</f>
        <v>179748</v>
      </c>
      <c r="D53" s="183">
        <v>75966</v>
      </c>
      <c r="E53" s="183">
        <v>30509</v>
      </c>
      <c r="F53" s="183">
        <v>2012</v>
      </c>
      <c r="G53" s="183">
        <v>9907</v>
      </c>
      <c r="H53" s="183">
        <v>45631</v>
      </c>
      <c r="I53" s="183">
        <v>5795</v>
      </c>
      <c r="J53" s="183">
        <v>1286</v>
      </c>
      <c r="K53" s="183">
        <v>3837</v>
      </c>
      <c r="L53" s="183">
        <v>1391</v>
      </c>
      <c r="M53" s="183">
        <v>502</v>
      </c>
      <c r="N53" s="183">
        <v>15</v>
      </c>
      <c r="O53" s="183">
        <v>1623</v>
      </c>
      <c r="P53" s="183">
        <v>1231</v>
      </c>
      <c r="Q53" s="183">
        <v>43</v>
      </c>
    </row>
    <row r="54" ht="19.9" customHeight="1" spans="1:17">
      <c r="A54" s="178" t="s">
        <v>52</v>
      </c>
      <c r="B54" s="168" t="s">
        <v>50</v>
      </c>
      <c r="C54" s="169">
        <f t="shared" si="3"/>
        <v>6281.776929</v>
      </c>
      <c r="D54" s="170">
        <v>4429.071715</v>
      </c>
      <c r="E54" s="170">
        <v>921.298689</v>
      </c>
      <c r="F54" s="170">
        <v>27.56</v>
      </c>
      <c r="G54" s="170">
        <v>219.903993</v>
      </c>
      <c r="H54" s="170">
        <v>104.876156</v>
      </c>
      <c r="I54" s="170">
        <v>21.16323</v>
      </c>
      <c r="J54" s="168">
        <v>0.1</v>
      </c>
      <c r="K54" s="170">
        <v>23.286299</v>
      </c>
      <c r="L54" s="170">
        <v>0</v>
      </c>
      <c r="M54" s="170">
        <v>126.26284</v>
      </c>
      <c r="N54" s="170">
        <v>1.696821</v>
      </c>
      <c r="O54" s="170">
        <v>57.080428</v>
      </c>
      <c r="P54" s="170">
        <v>348.88</v>
      </c>
      <c r="Q54" s="170">
        <v>0.596758</v>
      </c>
    </row>
    <row r="55" ht="19.9" customHeight="1" spans="1:17">
      <c r="A55" s="178" t="s">
        <v>53</v>
      </c>
      <c r="B55" s="168" t="s">
        <v>50</v>
      </c>
      <c r="C55" s="169">
        <f t="shared" si="3"/>
        <v>5414.60956</v>
      </c>
      <c r="D55" s="170">
        <v>1798.579097</v>
      </c>
      <c r="E55" s="170">
        <v>1152.671063</v>
      </c>
      <c r="F55" s="170">
        <v>359.72</v>
      </c>
      <c r="G55" s="170">
        <v>488.537931</v>
      </c>
      <c r="H55" s="170">
        <v>918.254488</v>
      </c>
      <c r="I55" s="170">
        <v>387.57112</v>
      </c>
      <c r="J55" s="170">
        <v>17.09</v>
      </c>
      <c r="K55" s="170">
        <v>91.762828</v>
      </c>
      <c r="L55" s="170">
        <v>1.50942</v>
      </c>
      <c r="M55" s="170">
        <v>110.551655</v>
      </c>
      <c r="N55" s="170">
        <v>4.290739</v>
      </c>
      <c r="O55" s="170">
        <v>62.541219</v>
      </c>
      <c r="P55" s="170">
        <v>21.53</v>
      </c>
      <c r="Q55" s="168">
        <v>0</v>
      </c>
    </row>
    <row r="56" ht="19.9" customHeight="1" spans="1:17">
      <c r="A56" s="177" t="s">
        <v>54</v>
      </c>
      <c r="B56" s="168" t="s">
        <v>50</v>
      </c>
      <c r="C56" s="169">
        <f t="shared" si="3"/>
        <v>39445.556811</v>
      </c>
      <c r="D56" s="170">
        <v>15654.65584</v>
      </c>
      <c r="E56" s="170">
        <v>2477.010586</v>
      </c>
      <c r="F56" s="170">
        <v>2512.67</v>
      </c>
      <c r="G56" s="170">
        <v>3331.219772</v>
      </c>
      <c r="H56" s="170">
        <v>1113.044268</v>
      </c>
      <c r="I56" s="170">
        <v>7067.762074</v>
      </c>
      <c r="J56" s="168">
        <v>2638.13</v>
      </c>
      <c r="K56" s="170">
        <v>4469.373063</v>
      </c>
      <c r="L56" s="170">
        <v>161.540608</v>
      </c>
      <c r="M56" s="170">
        <v>20.1506</v>
      </c>
      <c r="N56" s="192">
        <v>0</v>
      </c>
      <c r="O56" s="168">
        <v>0</v>
      </c>
      <c r="P56" s="168">
        <v>0</v>
      </c>
      <c r="Q56" s="168">
        <v>0</v>
      </c>
    </row>
    <row r="57" ht="19.9" customHeight="1" spans="1:17">
      <c r="A57" s="168" t="s">
        <v>55</v>
      </c>
      <c r="B57" s="168" t="s">
        <v>50</v>
      </c>
      <c r="C57" s="169">
        <f t="shared" si="3"/>
        <v>11098.260028</v>
      </c>
      <c r="D57" s="170">
        <v>2934.27513</v>
      </c>
      <c r="E57" s="170">
        <v>2321.934693</v>
      </c>
      <c r="F57" s="170">
        <v>11.03</v>
      </c>
      <c r="G57" s="170">
        <v>890.490544</v>
      </c>
      <c r="H57" s="170">
        <v>3469.27917</v>
      </c>
      <c r="I57" s="170">
        <v>0</v>
      </c>
      <c r="J57" s="168">
        <v>5.15</v>
      </c>
      <c r="K57" s="183">
        <v>0</v>
      </c>
      <c r="L57" s="170">
        <v>317.330941</v>
      </c>
      <c r="M57" s="183">
        <v>0</v>
      </c>
      <c r="N57" s="170">
        <v>0</v>
      </c>
      <c r="O57" s="170">
        <v>1133.61557</v>
      </c>
      <c r="P57" s="170">
        <v>4.5</v>
      </c>
      <c r="Q57" s="170">
        <v>10.65398</v>
      </c>
    </row>
    <row r="58" ht="19.9" customHeight="1" spans="1:17">
      <c r="A58" s="172" t="s">
        <v>56</v>
      </c>
      <c r="B58" s="168" t="s">
        <v>50</v>
      </c>
      <c r="C58" s="169">
        <f t="shared" si="3"/>
        <v>103897.14147</v>
      </c>
      <c r="D58" s="170">
        <v>18274.973799</v>
      </c>
      <c r="E58" s="170">
        <v>4830.898154</v>
      </c>
      <c r="F58" s="170">
        <v>572.28</v>
      </c>
      <c r="G58" s="170">
        <v>7533.998402</v>
      </c>
      <c r="H58" s="170">
        <v>8785.367427</v>
      </c>
      <c r="I58" s="170">
        <v>16531.645019</v>
      </c>
      <c r="J58" s="170">
        <v>6172.29</v>
      </c>
      <c r="K58" s="170">
        <v>19920.231619</v>
      </c>
      <c r="L58" s="170">
        <v>5096.626771</v>
      </c>
      <c r="M58" s="170">
        <v>7693.2738</v>
      </c>
      <c r="N58" s="170">
        <v>5440.415845</v>
      </c>
      <c r="O58" s="170">
        <v>115.734311</v>
      </c>
      <c r="P58" s="170">
        <v>2928.82</v>
      </c>
      <c r="Q58" s="170">
        <v>0.586323</v>
      </c>
    </row>
    <row r="59" ht="19.9" customHeight="1" spans="1:17">
      <c r="A59" s="184"/>
      <c r="B59" s="168" t="s">
        <v>19</v>
      </c>
      <c r="C59" s="169">
        <v>30.32</v>
      </c>
      <c r="D59" s="170">
        <v>120.46</v>
      </c>
      <c r="E59" s="170">
        <v>-33.0999836310031</v>
      </c>
      <c r="F59" s="170">
        <v>-55.3763860081406</v>
      </c>
      <c r="G59" s="170">
        <v>-4.42731263305979</v>
      </c>
      <c r="H59" s="170">
        <v>84.5904820305773</v>
      </c>
      <c r="I59" s="170">
        <v>-1.54990376843738</v>
      </c>
      <c r="J59" s="170">
        <v>-56.75</v>
      </c>
      <c r="K59" s="170">
        <v>508.786402171292</v>
      </c>
      <c r="L59" s="170">
        <v>32.1850830082844</v>
      </c>
      <c r="M59" s="170">
        <v>72.3636566698997</v>
      </c>
      <c r="N59" s="170">
        <v>-27.9251684114599</v>
      </c>
      <c r="O59" s="170">
        <v>894.533586020642</v>
      </c>
      <c r="P59" s="170">
        <v>2167.02</v>
      </c>
      <c r="Q59" s="168">
        <v>0</v>
      </c>
    </row>
    <row r="60" ht="19.9" customHeight="1" spans="1:17">
      <c r="A60" s="175"/>
      <c r="B60" s="168" t="s">
        <v>51</v>
      </c>
      <c r="C60" s="182">
        <f>SUM(D60:Q60)</f>
        <v>111546</v>
      </c>
      <c r="D60" s="183">
        <v>84424</v>
      </c>
      <c r="E60" s="183">
        <v>5970</v>
      </c>
      <c r="F60" s="183">
        <v>1368</v>
      </c>
      <c r="G60" s="183">
        <v>5276</v>
      </c>
      <c r="H60" s="183">
        <v>3385</v>
      </c>
      <c r="I60" s="183">
        <v>3114</v>
      </c>
      <c r="J60" s="183">
        <v>1049</v>
      </c>
      <c r="K60" s="183">
        <v>3258</v>
      </c>
      <c r="L60" s="183">
        <v>628</v>
      </c>
      <c r="M60" s="183">
        <v>856</v>
      </c>
      <c r="N60" s="183">
        <v>1048</v>
      </c>
      <c r="O60" s="183">
        <v>1117</v>
      </c>
      <c r="P60" s="183">
        <v>46</v>
      </c>
      <c r="Q60" s="183">
        <v>7</v>
      </c>
    </row>
    <row r="61" s="2" customFormat="1" ht="41" customHeight="1" spans="1:17">
      <c r="A61" s="189" t="s">
        <v>57</v>
      </c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93"/>
      <c r="P61" s="193"/>
      <c r="Q61" s="193"/>
    </row>
    <row r="65" ht="15" customHeight="1"/>
    <row r="69" ht="15" customHeight="1"/>
    <row r="73" ht="15" customHeight="1"/>
  </sheetData>
  <mergeCells count="13">
    <mergeCell ref="A1:M1"/>
    <mergeCell ref="A2:K2"/>
    <mergeCell ref="A3:B3"/>
    <mergeCell ref="A61:N61"/>
    <mergeCell ref="A4:A8"/>
    <mergeCell ref="A9:A25"/>
    <mergeCell ref="A26:A36"/>
    <mergeCell ref="A37:A41"/>
    <mergeCell ref="A42:A44"/>
    <mergeCell ref="A45:A47"/>
    <mergeCell ref="A48:A50"/>
    <mergeCell ref="A51:A53"/>
    <mergeCell ref="A58:A60"/>
  </mergeCells>
  <pageMargins left="0.538888888888889" right="0.2" top="0.46875" bottom="0.429166666666667" header="0.388888888888889" footer="0.238888888888889"/>
  <pageSetup paperSize="9" scale="81" orientation="landscape"/>
  <headerFooter>
    <oddFooter>&amp;C&amp;A&amp;R第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2"/>
  </sheetPr>
  <dimension ref="A1:M119"/>
  <sheetViews>
    <sheetView workbookViewId="0">
      <pane xSplit="1" ySplit="1" topLeftCell="B62" activePane="bottomRight" state="frozen"/>
      <selection/>
      <selection pane="topRight"/>
      <selection pane="bottomLeft"/>
      <selection pane="bottomRight" activeCell="P60" sqref="P60"/>
    </sheetView>
  </sheetViews>
  <sheetFormatPr defaultColWidth="9" defaultRowHeight="14.25"/>
  <cols>
    <col min="1" max="1" width="3.875" customWidth="1"/>
    <col min="2" max="2" width="3" customWidth="1"/>
    <col min="3" max="3" width="5.25" customWidth="1"/>
    <col min="4" max="4" width="11.75" style="104" customWidth="1"/>
    <col min="5" max="7" width="10.625" customWidth="1"/>
    <col min="8" max="8" width="9.75" customWidth="1"/>
    <col min="9" max="9" width="10.25" customWidth="1"/>
    <col min="10" max="10" width="9.5" customWidth="1"/>
    <col min="11" max="12" width="9" customWidth="1"/>
    <col min="13" max="13" width="10.6" customWidth="1"/>
    <col min="17" max="17" width="9.5"/>
  </cols>
  <sheetData>
    <row r="1" customFormat="1" ht="45" customHeight="1" spans="1:13">
      <c r="A1" s="105" t="s">
        <v>58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customFormat="1" ht="21" customHeight="1" spans="1:12">
      <c r="A2" s="106" t="s">
        <v>59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56"/>
    </row>
    <row r="3" s="29" customFormat="1" ht="18.6" customHeight="1" spans="1:13">
      <c r="A3" s="107" t="s">
        <v>60</v>
      </c>
      <c r="B3" s="108"/>
      <c r="C3" s="108"/>
      <c r="D3" s="109"/>
      <c r="E3" s="41" t="s">
        <v>3</v>
      </c>
      <c r="F3" s="41" t="s">
        <v>61</v>
      </c>
      <c r="G3" s="41" t="s">
        <v>62</v>
      </c>
      <c r="H3" s="41" t="s">
        <v>63</v>
      </c>
      <c r="I3" s="41" t="s">
        <v>64</v>
      </c>
      <c r="J3" s="41" t="s">
        <v>65</v>
      </c>
      <c r="K3" s="41" t="s">
        <v>66</v>
      </c>
      <c r="L3" s="41" t="s">
        <v>67</v>
      </c>
      <c r="M3" s="41" t="s">
        <v>68</v>
      </c>
    </row>
    <row r="4" customFormat="1" ht="18.6" customHeight="1" spans="1:13">
      <c r="A4" s="110" t="s">
        <v>69</v>
      </c>
      <c r="B4" s="111"/>
      <c r="C4" s="112"/>
      <c r="D4" s="113" t="s">
        <v>70</v>
      </c>
      <c r="E4" s="114">
        <f t="shared" ref="E4:E10" si="0">SUM(F4:M4)</f>
        <v>561459.61051802</v>
      </c>
      <c r="F4" s="114">
        <v>384049.14187705</v>
      </c>
      <c r="G4" s="114">
        <v>60862.07453887</v>
      </c>
      <c r="H4" s="114">
        <v>26038.62667028</v>
      </c>
      <c r="I4" s="114">
        <v>13390.75135213</v>
      </c>
      <c r="J4" s="114">
        <v>58289.42058549</v>
      </c>
      <c r="K4" s="114">
        <v>8568.89540021</v>
      </c>
      <c r="L4" s="114">
        <v>53.2504716</v>
      </c>
      <c r="M4" s="114">
        <v>10207.44962239</v>
      </c>
    </row>
    <row r="5" customFormat="1" ht="18.6" customHeight="1" spans="1:13">
      <c r="A5" s="115"/>
      <c r="B5" s="116"/>
      <c r="C5" s="117"/>
      <c r="D5" s="113" t="s">
        <v>71</v>
      </c>
      <c r="E5" s="114">
        <f t="shared" si="0"/>
        <v>87008.060068</v>
      </c>
      <c r="F5" s="114">
        <v>44107.580008</v>
      </c>
      <c r="G5" s="114">
        <v>15640.968375</v>
      </c>
      <c r="H5" s="114">
        <v>7377.13669</v>
      </c>
      <c r="I5" s="114">
        <v>2258.394328</v>
      </c>
      <c r="J5" s="114">
        <v>11394.472404</v>
      </c>
      <c r="K5" s="114">
        <v>2737.64544</v>
      </c>
      <c r="L5" s="114">
        <v>110.941346</v>
      </c>
      <c r="M5" s="114">
        <v>3380.921477</v>
      </c>
    </row>
    <row r="6" customFormat="1" ht="18.6" customHeight="1" spans="1:13">
      <c r="A6" s="115"/>
      <c r="B6" s="116"/>
      <c r="C6" s="117"/>
      <c r="D6" s="113" t="s">
        <v>19</v>
      </c>
      <c r="E6" s="114">
        <v>7.85</v>
      </c>
      <c r="F6" s="114">
        <v>6.06679776345352</v>
      </c>
      <c r="G6" s="114">
        <v>22.7478587621987</v>
      </c>
      <c r="H6" s="114">
        <v>5.40436722276945</v>
      </c>
      <c r="I6" s="114">
        <v>-24.7417546931506</v>
      </c>
      <c r="J6" s="114">
        <v>2.66897256499714</v>
      </c>
      <c r="K6" s="114">
        <v>8.57055488168142</v>
      </c>
      <c r="L6" s="114">
        <v>-83.1062704705026</v>
      </c>
      <c r="M6" s="114">
        <v>20.2553651647793</v>
      </c>
    </row>
    <row r="7" customFormat="1" ht="18.6" customHeight="1" spans="1:13">
      <c r="A7" s="118"/>
      <c r="B7" s="119"/>
      <c r="C7" s="120"/>
      <c r="D7" s="113" t="s">
        <v>20</v>
      </c>
      <c r="E7" s="114">
        <v>2.04159384950022</v>
      </c>
      <c r="F7" s="114">
        <v>50.6936713374925</v>
      </c>
      <c r="G7" s="114">
        <v>17.976459149619</v>
      </c>
      <c r="H7" s="114">
        <v>8.47868195686066</v>
      </c>
      <c r="I7" s="114">
        <v>2.59561508006842</v>
      </c>
      <c r="J7" s="114">
        <v>13.0958814563786</v>
      </c>
      <c r="K7" s="114">
        <v>3.14642739748528</v>
      </c>
      <c r="L7" s="114">
        <v>0.127506975690867</v>
      </c>
      <c r="M7" s="114">
        <v>3.88575664640458</v>
      </c>
    </row>
    <row r="8" customFormat="1" ht="18.6" customHeight="1" spans="1:13">
      <c r="A8" s="121" t="s">
        <v>72</v>
      </c>
      <c r="B8" s="122"/>
      <c r="C8" s="123"/>
      <c r="D8" s="113" t="s">
        <v>70</v>
      </c>
      <c r="E8" s="114">
        <f t="shared" si="0"/>
        <v>8320.38028707</v>
      </c>
      <c r="F8" s="114">
        <v>3759.59181282</v>
      </c>
      <c r="G8" s="114">
        <v>4104.27764584</v>
      </c>
      <c r="H8" s="114">
        <v>134.73509227</v>
      </c>
      <c r="I8" s="114">
        <v>93.17930601</v>
      </c>
      <c r="J8" s="114">
        <v>152.16636</v>
      </c>
      <c r="K8" s="114">
        <v>51.47138299</v>
      </c>
      <c r="L8" s="127">
        <v>0</v>
      </c>
      <c r="M8" s="114">
        <v>24.95868714</v>
      </c>
    </row>
    <row r="9" customFormat="1" ht="18.6" customHeight="1" spans="1:13">
      <c r="A9" s="124"/>
      <c r="B9" s="125"/>
      <c r="C9" s="126"/>
      <c r="D9" s="113" t="s">
        <v>73</v>
      </c>
      <c r="E9" s="127">
        <f t="shared" si="0"/>
        <v>571</v>
      </c>
      <c r="F9" s="127">
        <v>155</v>
      </c>
      <c r="G9" s="127">
        <v>350</v>
      </c>
      <c r="H9" s="127">
        <v>24</v>
      </c>
      <c r="I9" s="127">
        <v>1</v>
      </c>
      <c r="J9" s="127">
        <v>17</v>
      </c>
      <c r="K9" s="114">
        <v>9</v>
      </c>
      <c r="L9" s="127">
        <v>0</v>
      </c>
      <c r="M9" s="127">
        <v>15</v>
      </c>
    </row>
    <row r="10" customFormat="1" ht="18.6" customHeight="1" spans="1:13">
      <c r="A10" s="124"/>
      <c r="B10" s="125"/>
      <c r="C10" s="126"/>
      <c r="D10" s="113" t="s">
        <v>71</v>
      </c>
      <c r="E10" s="114">
        <f t="shared" si="0"/>
        <v>642.568122</v>
      </c>
      <c r="F10" s="114">
        <v>329.159813</v>
      </c>
      <c r="G10" s="114">
        <v>261.919083</v>
      </c>
      <c r="H10" s="114">
        <v>13.860542</v>
      </c>
      <c r="I10" s="114">
        <v>1.215964</v>
      </c>
      <c r="J10" s="114">
        <v>20.951119</v>
      </c>
      <c r="K10" s="114">
        <v>8.484638</v>
      </c>
      <c r="L10" s="127">
        <v>0</v>
      </c>
      <c r="M10" s="114">
        <v>6.976963</v>
      </c>
    </row>
    <row r="11" customFormat="1" ht="18.6" customHeight="1" spans="1:13">
      <c r="A11" s="124"/>
      <c r="B11" s="125"/>
      <c r="C11" s="126"/>
      <c r="D11" s="113" t="s">
        <v>19</v>
      </c>
      <c r="E11" s="114">
        <v>-14.21</v>
      </c>
      <c r="F11" s="114">
        <v>11.9559594065882</v>
      </c>
      <c r="G11" s="114">
        <v>-29.9635398409836</v>
      </c>
      <c r="H11" s="114">
        <v>-53.4894797552085</v>
      </c>
      <c r="I11" s="114">
        <v>-65.1874920910855</v>
      </c>
      <c r="J11" s="114">
        <v>-17.4203495892967</v>
      </c>
      <c r="K11" s="114">
        <v>-57.5329967927911</v>
      </c>
      <c r="L11" s="127">
        <v>0</v>
      </c>
      <c r="M11" s="114">
        <v>15.7462136752463</v>
      </c>
    </row>
    <row r="12" customFormat="1" ht="18.6" customHeight="1" spans="1:13">
      <c r="A12" s="128"/>
      <c r="B12" s="129"/>
      <c r="C12" s="130"/>
      <c r="D12" s="113" t="s">
        <v>20</v>
      </c>
      <c r="E12" s="114">
        <v>0.572124641292912</v>
      </c>
      <c r="F12" s="114">
        <v>51.2256680234131</v>
      </c>
      <c r="G12" s="114">
        <v>40.7612942554284</v>
      </c>
      <c r="H12" s="114">
        <v>2.15705409674836</v>
      </c>
      <c r="I12" s="114">
        <v>0.189235033355732</v>
      </c>
      <c r="J12" s="114">
        <v>3.26052885020026</v>
      </c>
      <c r="K12" s="114">
        <v>1.32042622556368</v>
      </c>
      <c r="L12" s="127">
        <v>0</v>
      </c>
      <c r="M12" s="114">
        <v>1.08579351529051</v>
      </c>
    </row>
    <row r="13" customFormat="1" ht="22.15" customHeight="1" spans="1:13">
      <c r="A13" s="131" t="s">
        <v>74</v>
      </c>
      <c r="B13" s="132" t="s">
        <v>75</v>
      </c>
      <c r="C13" s="133" t="s">
        <v>69</v>
      </c>
      <c r="D13" s="113" t="s">
        <v>70</v>
      </c>
      <c r="E13" s="114">
        <f t="shared" ref="E13:E15" si="1">SUM(F13:M13)</f>
        <v>169626.76172186</v>
      </c>
      <c r="F13" s="114">
        <v>78945.91038797</v>
      </c>
      <c r="G13" s="114">
        <v>31919.19604166</v>
      </c>
      <c r="H13" s="114">
        <v>9735.70365636</v>
      </c>
      <c r="I13" s="114">
        <v>6820.77274612</v>
      </c>
      <c r="J13" s="114">
        <v>27586.25527399</v>
      </c>
      <c r="K13" s="114">
        <v>6443.92313827</v>
      </c>
      <c r="L13" s="114">
        <v>34.4319266</v>
      </c>
      <c r="M13" s="114">
        <v>8140.56855089</v>
      </c>
    </row>
    <row r="14" customFormat="1" ht="22.15" customHeight="1" spans="1:13">
      <c r="A14" s="134"/>
      <c r="B14" s="135"/>
      <c r="C14" s="133"/>
      <c r="D14" s="113" t="s">
        <v>76</v>
      </c>
      <c r="E14" s="127">
        <f t="shared" si="1"/>
        <v>429616</v>
      </c>
      <c r="F14" s="127">
        <v>218973</v>
      </c>
      <c r="G14" s="127">
        <v>80303</v>
      </c>
      <c r="H14" s="127">
        <v>31720</v>
      </c>
      <c r="I14" s="127">
        <v>14567</v>
      </c>
      <c r="J14" s="127">
        <v>54233</v>
      </c>
      <c r="K14" s="127">
        <v>13242</v>
      </c>
      <c r="L14" s="127">
        <v>114</v>
      </c>
      <c r="M14" s="127">
        <v>16464</v>
      </c>
    </row>
    <row r="15" customFormat="1" ht="22.15" customHeight="1" spans="1:13">
      <c r="A15" s="134"/>
      <c r="B15" s="135"/>
      <c r="C15" s="133"/>
      <c r="D15" s="113" t="s">
        <v>71</v>
      </c>
      <c r="E15" s="114">
        <f t="shared" si="1"/>
        <v>62884.268511</v>
      </c>
      <c r="F15" s="114">
        <v>28881.978781</v>
      </c>
      <c r="G15" s="114">
        <v>12456.607531</v>
      </c>
      <c r="H15" s="114">
        <v>4184.124696</v>
      </c>
      <c r="I15" s="114">
        <v>2115.581886</v>
      </c>
      <c r="J15" s="114">
        <v>9699.864658</v>
      </c>
      <c r="K15" s="114">
        <v>2512.650947</v>
      </c>
      <c r="L15" s="114">
        <v>28.862014</v>
      </c>
      <c r="M15" s="114">
        <v>3004.597998</v>
      </c>
    </row>
    <row r="16" customFormat="1" ht="22.15" customHeight="1" spans="1:13">
      <c r="A16" s="134"/>
      <c r="B16" s="135"/>
      <c r="C16" s="133"/>
      <c r="D16" s="113" t="s">
        <v>19</v>
      </c>
      <c r="E16" s="114">
        <v>8.29</v>
      </c>
      <c r="F16" s="114">
        <v>7.3771461385669</v>
      </c>
      <c r="G16" s="114">
        <v>12.4479850208362</v>
      </c>
      <c r="H16" s="114">
        <v>14.4728279448483</v>
      </c>
      <c r="I16" s="114">
        <v>-26.3370769110058</v>
      </c>
      <c r="J16" s="114">
        <v>9.03030243170797</v>
      </c>
      <c r="K16" s="114">
        <v>2.70853528118365</v>
      </c>
      <c r="L16" s="114">
        <v>-55.553432111273</v>
      </c>
      <c r="M16" s="114">
        <v>12.3237424591815</v>
      </c>
    </row>
    <row r="17" customFormat="1" ht="22.15" customHeight="1" spans="1:13">
      <c r="A17" s="134"/>
      <c r="B17" s="135"/>
      <c r="C17" s="133"/>
      <c r="D17" s="113" t="s">
        <v>20</v>
      </c>
      <c r="E17" s="114">
        <v>1.97736163361835</v>
      </c>
      <c r="F17" s="114">
        <v>45.9287822930592</v>
      </c>
      <c r="G17" s="114">
        <v>19.8087817922555</v>
      </c>
      <c r="H17" s="114">
        <v>6.65369065280309</v>
      </c>
      <c r="I17" s="114">
        <v>3.36424663289187</v>
      </c>
      <c r="J17" s="114">
        <v>15.4249463143604</v>
      </c>
      <c r="K17" s="114">
        <v>3.99567492235435</v>
      </c>
      <c r="L17" s="114">
        <v>0.0458970338423374</v>
      </c>
      <c r="M17" s="114">
        <v>4.77798035843324</v>
      </c>
    </row>
    <row r="18" customFormat="1" ht="22.15" customHeight="1" spans="1:13">
      <c r="A18" s="134"/>
      <c r="B18" s="135"/>
      <c r="C18" s="135" t="s">
        <v>77</v>
      </c>
      <c r="D18" s="113" t="s">
        <v>70</v>
      </c>
      <c r="E18" s="114">
        <f t="shared" ref="E18:E21" si="2">SUM(F18:M18)</f>
        <v>24624.71076002</v>
      </c>
      <c r="F18" s="136">
        <v>636.48927164</v>
      </c>
      <c r="G18" s="136">
        <v>4589.12759318</v>
      </c>
      <c r="H18" s="136">
        <v>120.738956</v>
      </c>
      <c r="I18" s="136">
        <v>4702.0402005</v>
      </c>
      <c r="J18" s="136">
        <v>13046.17217242</v>
      </c>
      <c r="K18" s="114">
        <v>725.73163414</v>
      </c>
      <c r="L18" s="127">
        <v>0</v>
      </c>
      <c r="M18" s="114">
        <v>804.41093214</v>
      </c>
    </row>
    <row r="19" customFormat="1" ht="22.15" customHeight="1" spans="1:13">
      <c r="A19" s="134"/>
      <c r="B19" s="135"/>
      <c r="C19" s="135"/>
      <c r="D19" s="113" t="s">
        <v>76</v>
      </c>
      <c r="E19" s="127">
        <f t="shared" si="2"/>
        <v>50467</v>
      </c>
      <c r="F19" s="127">
        <v>1372</v>
      </c>
      <c r="G19" s="127">
        <v>9432</v>
      </c>
      <c r="H19" s="127">
        <v>217</v>
      </c>
      <c r="I19" s="127">
        <v>9450</v>
      </c>
      <c r="J19" s="127">
        <v>26915</v>
      </c>
      <c r="K19" s="127">
        <v>1505</v>
      </c>
      <c r="L19" s="127">
        <v>0</v>
      </c>
      <c r="M19" s="127">
        <v>1576</v>
      </c>
    </row>
    <row r="20" customFormat="1" ht="22.15" customHeight="1" spans="1:13">
      <c r="A20" s="134"/>
      <c r="B20" s="135"/>
      <c r="C20" s="135"/>
      <c r="D20" s="113" t="s">
        <v>19</v>
      </c>
      <c r="E20" s="114">
        <v>-17.370161765669</v>
      </c>
      <c r="F20" s="114">
        <v>-88.42194092827</v>
      </c>
      <c r="G20" s="114">
        <v>52.2763965127543</v>
      </c>
      <c r="H20" s="136">
        <v>17.9347826086957</v>
      </c>
      <c r="I20" s="114">
        <v>-14.0205622782276</v>
      </c>
      <c r="J20" s="114">
        <v>-9.62700421940928</v>
      </c>
      <c r="K20" s="127">
        <v>47.1163245356794</v>
      </c>
      <c r="L20" s="127">
        <v>0</v>
      </c>
      <c r="M20" s="127">
        <v>17411.1111111111</v>
      </c>
    </row>
    <row r="21" customFormat="1" ht="22.15" customHeight="1" spans="1:13">
      <c r="A21" s="134"/>
      <c r="B21" s="135"/>
      <c r="C21" s="135"/>
      <c r="D21" s="113" t="s">
        <v>71</v>
      </c>
      <c r="E21" s="114">
        <f t="shared" si="2"/>
        <v>8304.922647</v>
      </c>
      <c r="F21" s="114">
        <v>203.636247</v>
      </c>
      <c r="G21" s="114">
        <v>1668.941245</v>
      </c>
      <c r="H21" s="114">
        <v>277.535063</v>
      </c>
      <c r="I21" s="114">
        <v>1323.337866</v>
      </c>
      <c r="J21" s="114">
        <v>4276.332342</v>
      </c>
      <c r="K21" s="114">
        <v>267.005227</v>
      </c>
      <c r="L21" s="127">
        <v>0</v>
      </c>
      <c r="M21" s="114">
        <v>288.134657</v>
      </c>
    </row>
    <row r="22" customFormat="1" ht="22.15" customHeight="1" spans="1:13">
      <c r="A22" s="134"/>
      <c r="B22" s="135"/>
      <c r="C22" s="135"/>
      <c r="D22" s="113" t="s">
        <v>19</v>
      </c>
      <c r="E22" s="114">
        <v>-18.68</v>
      </c>
      <c r="F22" s="114">
        <v>-90.616404505094</v>
      </c>
      <c r="G22" s="114">
        <v>52.9225000537539</v>
      </c>
      <c r="H22" s="136">
        <v>-9.14442235137776</v>
      </c>
      <c r="I22" s="114">
        <v>-15.9774896668889</v>
      </c>
      <c r="J22" s="114">
        <v>-9.35051043023408</v>
      </c>
      <c r="K22" s="114">
        <v>34.247582871824</v>
      </c>
      <c r="L22" s="127">
        <v>0</v>
      </c>
      <c r="M22" s="127">
        <v>20873.5519726307</v>
      </c>
    </row>
    <row r="23" customFormat="1" ht="22.15" customHeight="1" spans="1:13">
      <c r="A23" s="134"/>
      <c r="B23" s="137"/>
      <c r="C23" s="137"/>
      <c r="D23" s="113" t="s">
        <v>20</v>
      </c>
      <c r="E23" s="114">
        <v>2.41239805711074</v>
      </c>
      <c r="F23" s="114">
        <v>2.45199450561481</v>
      </c>
      <c r="G23" s="114">
        <v>20.0958072210687</v>
      </c>
      <c r="H23" s="114">
        <v>3.34181394332739</v>
      </c>
      <c r="I23" s="114">
        <v>15.9343791898896</v>
      </c>
      <c r="J23" s="114">
        <v>51.491537293785</v>
      </c>
      <c r="K23" s="114">
        <v>3.21502364740809</v>
      </c>
      <c r="L23" s="114">
        <v>0</v>
      </c>
      <c r="M23" s="114">
        <v>3.46944419890633</v>
      </c>
    </row>
    <row r="24" customFormat="1" ht="18.6" customHeight="1" spans="1:13">
      <c r="A24" s="134"/>
      <c r="B24" s="121" t="s">
        <v>78</v>
      </c>
      <c r="C24" s="123"/>
      <c r="D24" s="113" t="s">
        <v>70</v>
      </c>
      <c r="E24" s="136">
        <f t="shared" ref="E24:E27" si="3">SUM(F24:M24)</f>
        <v>157918.34930118</v>
      </c>
      <c r="F24" s="114">
        <v>71652.11238797</v>
      </c>
      <c r="G24" s="114">
        <v>30105.59261366</v>
      </c>
      <c r="H24" s="114">
        <v>7866.49965636</v>
      </c>
      <c r="I24" s="114">
        <v>6819.30874612</v>
      </c>
      <c r="J24" s="114">
        <v>27585.03527399</v>
      </c>
      <c r="K24" s="114">
        <v>5714.80014559</v>
      </c>
      <c r="L24" s="114">
        <v>34.4319266</v>
      </c>
      <c r="M24" s="114">
        <v>8140.56855089</v>
      </c>
    </row>
    <row r="25" customFormat="1" ht="18.6" customHeight="1" spans="1:13">
      <c r="A25" s="134"/>
      <c r="B25" s="124"/>
      <c r="C25" s="126"/>
      <c r="D25" s="113" t="s">
        <v>76</v>
      </c>
      <c r="E25" s="138">
        <f t="shared" si="3"/>
        <v>328085</v>
      </c>
      <c r="F25" s="127">
        <v>148025</v>
      </c>
      <c r="G25" s="127">
        <v>66525</v>
      </c>
      <c r="H25" s="127">
        <v>16423</v>
      </c>
      <c r="I25" s="127">
        <v>14555</v>
      </c>
      <c r="J25" s="127">
        <v>54223</v>
      </c>
      <c r="K25" s="127">
        <v>11756</v>
      </c>
      <c r="L25" s="127">
        <v>114</v>
      </c>
      <c r="M25" s="127">
        <v>16464</v>
      </c>
    </row>
    <row r="26" customFormat="1" ht="18.6" customHeight="1" spans="1:13">
      <c r="A26" s="134"/>
      <c r="B26" s="124"/>
      <c r="C26" s="126"/>
      <c r="D26" s="113" t="s">
        <v>19</v>
      </c>
      <c r="E26" s="136">
        <v>12.44</v>
      </c>
      <c r="F26" s="114">
        <v>12.3717053321997</v>
      </c>
      <c r="G26" s="114">
        <v>18.340300631504</v>
      </c>
      <c r="H26" s="114">
        <v>12.9349470499244</v>
      </c>
      <c r="I26" s="114">
        <v>-22.0907825714592</v>
      </c>
      <c r="J26" s="114">
        <v>10.4069424933158</v>
      </c>
      <c r="K26" s="114">
        <v>2.7712212605997</v>
      </c>
      <c r="L26" s="114">
        <v>-46.2264150943396</v>
      </c>
      <c r="M26" s="114">
        <v>27.0860671555384</v>
      </c>
    </row>
    <row r="27" customFormat="1" ht="18.6" customHeight="1" spans="1:13">
      <c r="A27" s="134"/>
      <c r="B27" s="124"/>
      <c r="C27" s="126"/>
      <c r="D27" s="113" t="s">
        <v>71</v>
      </c>
      <c r="E27" s="136">
        <f t="shared" si="3"/>
        <v>61250.331251</v>
      </c>
      <c r="F27" s="114">
        <v>27849.502602</v>
      </c>
      <c r="G27" s="114">
        <v>12300.71793</v>
      </c>
      <c r="H27" s="114">
        <v>3993.775209</v>
      </c>
      <c r="I27" s="114">
        <v>2115.446034</v>
      </c>
      <c r="J27" s="114">
        <v>9699.751448</v>
      </c>
      <c r="K27" s="114">
        <v>2257.678016</v>
      </c>
      <c r="L27" s="114">
        <v>28.862014</v>
      </c>
      <c r="M27" s="114">
        <v>3004.597998</v>
      </c>
    </row>
    <row r="28" customFormat="1" ht="18.6" customHeight="1" spans="1:13">
      <c r="A28" s="134"/>
      <c r="B28" s="124"/>
      <c r="C28" s="126"/>
      <c r="D28" s="113" t="s">
        <v>19</v>
      </c>
      <c r="E28" s="136">
        <v>8.08</v>
      </c>
      <c r="F28" s="114">
        <v>7.40896926098915</v>
      </c>
      <c r="G28" s="114">
        <v>13.0874296790062</v>
      </c>
      <c r="H28" s="114">
        <v>16.525359889107</v>
      </c>
      <c r="I28" s="114">
        <v>-26.3251160323176</v>
      </c>
      <c r="J28" s="114">
        <v>9.030318489697</v>
      </c>
      <c r="K28" s="114">
        <v>-7.65925397617175</v>
      </c>
      <c r="L28" s="114">
        <v>-55.553432111273</v>
      </c>
      <c r="M28" s="114">
        <v>12.3237424591815</v>
      </c>
    </row>
    <row r="29" customFormat="1" ht="18.6" customHeight="1" spans="1:13">
      <c r="A29" s="134"/>
      <c r="B29" s="128"/>
      <c r="C29" s="130"/>
      <c r="D29" s="113" t="s">
        <v>20</v>
      </c>
      <c r="E29" s="136">
        <v>1.94794714582043</v>
      </c>
      <c r="F29" s="114">
        <v>45.4683297758415</v>
      </c>
      <c r="G29" s="114">
        <v>20.0826961728459</v>
      </c>
      <c r="H29" s="114">
        <v>6.52041405724609</v>
      </c>
      <c r="I29" s="114">
        <v>3.45377076465274</v>
      </c>
      <c r="J29" s="114">
        <v>15.8362432494463</v>
      </c>
      <c r="K29" s="114">
        <v>3.68598498961284</v>
      </c>
      <c r="L29" s="114">
        <v>0.0471214006692067</v>
      </c>
      <c r="M29" s="114">
        <v>4.9054395896854</v>
      </c>
    </row>
    <row r="30" customFormat="1" ht="18.6" customHeight="1" spans="1:13">
      <c r="A30" s="134"/>
      <c r="B30" s="121" t="s">
        <v>79</v>
      </c>
      <c r="C30" s="123"/>
      <c r="D30" s="113" t="s">
        <v>76</v>
      </c>
      <c r="E30" s="138">
        <f t="shared" ref="E30:E34" si="4">SUM(F30:M30)</f>
        <v>94095</v>
      </c>
      <c r="F30" s="127">
        <v>64978</v>
      </c>
      <c r="G30" s="127">
        <v>13778</v>
      </c>
      <c r="H30" s="127">
        <v>15230</v>
      </c>
      <c r="I30" s="127">
        <v>12</v>
      </c>
      <c r="J30" s="127">
        <v>10</v>
      </c>
      <c r="K30" s="127">
        <v>87</v>
      </c>
      <c r="L30" s="127">
        <v>0</v>
      </c>
      <c r="M30" s="127">
        <v>0</v>
      </c>
    </row>
    <row r="31" customFormat="1" ht="18.6" customHeight="1" spans="1:13">
      <c r="A31" s="134"/>
      <c r="B31" s="124"/>
      <c r="C31" s="126"/>
      <c r="D31" s="113" t="s">
        <v>71</v>
      </c>
      <c r="E31" s="136">
        <f t="shared" si="4"/>
        <v>1079.068021</v>
      </c>
      <c r="F31" s="114">
        <v>739.098944</v>
      </c>
      <c r="G31" s="114">
        <v>155.889601</v>
      </c>
      <c r="H31" s="114">
        <v>182.845487</v>
      </c>
      <c r="I31" s="114">
        <v>0.135852</v>
      </c>
      <c r="J31" s="114">
        <v>0.11321</v>
      </c>
      <c r="K31" s="114">
        <v>0.984927</v>
      </c>
      <c r="L31" s="127">
        <v>0</v>
      </c>
      <c r="M31" s="127">
        <v>0</v>
      </c>
    </row>
    <row r="32" customFormat="1" ht="18.6" customHeight="1" spans="1:13">
      <c r="A32" s="134"/>
      <c r="B32" s="128"/>
      <c r="C32" s="130"/>
      <c r="D32" s="113" t="s">
        <v>20</v>
      </c>
      <c r="E32" s="114">
        <v>4.21906460678636</v>
      </c>
      <c r="F32" s="114">
        <v>68.4941940282002</v>
      </c>
      <c r="G32" s="114">
        <v>14.446688991444</v>
      </c>
      <c r="H32" s="114">
        <v>16.9447600560484</v>
      </c>
      <c r="I32" s="127">
        <v>0.0125897531347563</v>
      </c>
      <c r="J32" s="127">
        <v>0.0104914609456302</v>
      </c>
      <c r="K32" s="127">
        <v>0.091275710226983</v>
      </c>
      <c r="L32" s="127">
        <v>0</v>
      </c>
      <c r="M32" s="127">
        <v>0</v>
      </c>
    </row>
    <row r="33" customFormat="1" ht="18.6" customHeight="1" spans="1:13">
      <c r="A33" s="134"/>
      <c r="B33" s="121" t="s">
        <v>80</v>
      </c>
      <c r="C33" s="123"/>
      <c r="D33" s="113" t="s">
        <v>76</v>
      </c>
      <c r="E33" s="127">
        <f t="shared" si="4"/>
        <v>6037.09127571023</v>
      </c>
      <c r="F33" s="127">
        <v>5970</v>
      </c>
      <c r="G33" s="127">
        <v>0</v>
      </c>
      <c r="H33" s="127">
        <v>67</v>
      </c>
      <c r="I33" s="127">
        <v>0</v>
      </c>
      <c r="J33" s="127">
        <v>0</v>
      </c>
      <c r="K33" s="127">
        <v>0.091275710226983</v>
      </c>
      <c r="L33" s="127">
        <v>0</v>
      </c>
      <c r="M33" s="127">
        <v>0</v>
      </c>
    </row>
    <row r="34" customFormat="1" ht="18.6" customHeight="1" spans="1:13">
      <c r="A34" s="134"/>
      <c r="B34" s="124"/>
      <c r="C34" s="126"/>
      <c r="D34" s="113" t="s">
        <v>71</v>
      </c>
      <c r="E34" s="114">
        <f t="shared" si="4"/>
        <v>300.972510710227</v>
      </c>
      <c r="F34" s="114">
        <v>293.377235</v>
      </c>
      <c r="G34" s="127">
        <v>0</v>
      </c>
      <c r="H34" s="114">
        <v>7.504</v>
      </c>
      <c r="I34" s="127">
        <v>0</v>
      </c>
      <c r="J34" s="127">
        <v>0</v>
      </c>
      <c r="K34" s="127">
        <v>0.091275710226983</v>
      </c>
      <c r="L34" s="127">
        <v>0</v>
      </c>
      <c r="M34" s="127">
        <v>0</v>
      </c>
    </row>
    <row r="35" customFormat="1" ht="18.6" customHeight="1" spans="1:13">
      <c r="A35" s="139"/>
      <c r="B35" s="128"/>
      <c r="C35" s="130"/>
      <c r="D35" s="113" t="s">
        <v>20</v>
      </c>
      <c r="E35" s="114">
        <v>6.31023208250018</v>
      </c>
      <c r="F35" s="114">
        <v>97.505992688444</v>
      </c>
      <c r="G35" s="127">
        <v>0</v>
      </c>
      <c r="H35" s="114">
        <v>2.494007311556</v>
      </c>
      <c r="I35" s="127">
        <v>0</v>
      </c>
      <c r="J35" s="127">
        <v>0</v>
      </c>
      <c r="K35" s="127">
        <v>0.091275710226983</v>
      </c>
      <c r="L35" s="127">
        <v>0</v>
      </c>
      <c r="M35" s="127">
        <v>0</v>
      </c>
    </row>
    <row r="36" customFormat="1" ht="18.6" customHeight="1" spans="1:13">
      <c r="A36" s="140" t="s">
        <v>81</v>
      </c>
      <c r="B36" s="141"/>
      <c r="C36" s="142"/>
      <c r="D36" s="113" t="s">
        <v>70</v>
      </c>
      <c r="E36" s="114">
        <f t="shared" ref="E36:E38" si="5">SUM(F36:M36)</f>
        <v>1574.54884741023</v>
      </c>
      <c r="F36" s="114">
        <v>674.6642637</v>
      </c>
      <c r="G36" s="114">
        <v>487.715</v>
      </c>
      <c r="H36" s="114">
        <v>5.359</v>
      </c>
      <c r="I36" s="114">
        <v>101.72</v>
      </c>
      <c r="J36" s="114">
        <v>234.229308</v>
      </c>
      <c r="K36" s="127">
        <v>0.091275710226983</v>
      </c>
      <c r="L36" s="127">
        <v>0</v>
      </c>
      <c r="M36" s="114">
        <v>70.77</v>
      </c>
    </row>
    <row r="37" customFormat="1" ht="18.6" customHeight="1" spans="1:13">
      <c r="A37" s="143"/>
      <c r="B37" s="144"/>
      <c r="C37" s="145"/>
      <c r="D37" s="113" t="s">
        <v>73</v>
      </c>
      <c r="E37" s="127">
        <f t="shared" si="5"/>
        <v>25749.0912757102</v>
      </c>
      <c r="F37" s="127">
        <v>23359</v>
      </c>
      <c r="G37" s="127">
        <v>642</v>
      </c>
      <c r="H37" s="127">
        <v>15</v>
      </c>
      <c r="I37" s="127">
        <v>304</v>
      </c>
      <c r="J37" s="127">
        <v>465</v>
      </c>
      <c r="K37" s="127">
        <v>0.091275710226983</v>
      </c>
      <c r="L37" s="127">
        <v>0</v>
      </c>
      <c r="M37" s="127">
        <v>964</v>
      </c>
    </row>
    <row r="38" customFormat="1" ht="18.6" customHeight="1" spans="1:13">
      <c r="A38" s="143"/>
      <c r="B38" s="144"/>
      <c r="C38" s="145"/>
      <c r="D38" s="113" t="s">
        <v>71</v>
      </c>
      <c r="E38" s="114">
        <f t="shared" si="5"/>
        <v>82.279193710227</v>
      </c>
      <c r="F38" s="114">
        <v>67.585181</v>
      </c>
      <c r="G38" s="114">
        <v>4.391224</v>
      </c>
      <c r="H38" s="127">
        <v>0.07547</v>
      </c>
      <c r="I38" s="114">
        <v>3.831077</v>
      </c>
      <c r="J38" s="114">
        <v>3.653463</v>
      </c>
      <c r="K38" s="127">
        <v>0.091275710226983</v>
      </c>
      <c r="L38" s="127">
        <v>0</v>
      </c>
      <c r="M38" s="114">
        <v>2.651503</v>
      </c>
    </row>
    <row r="39" customFormat="1" ht="18.6" customHeight="1" spans="1:13">
      <c r="A39" s="143"/>
      <c r="B39" s="144"/>
      <c r="C39" s="145"/>
      <c r="D39" s="113" t="s">
        <v>19</v>
      </c>
      <c r="E39" s="114">
        <v>-29.47</v>
      </c>
      <c r="F39" s="114">
        <v>-25.2481498178575</v>
      </c>
      <c r="G39" s="114">
        <v>-26.020539330098</v>
      </c>
      <c r="H39" s="127">
        <v>-98.7135368582685</v>
      </c>
      <c r="I39" s="114">
        <v>-67.3786509780801</v>
      </c>
      <c r="J39" s="114">
        <v>246.522516108508</v>
      </c>
      <c r="K39" s="127">
        <v>0.091275710226983</v>
      </c>
      <c r="L39" s="127">
        <v>0.091275710226983</v>
      </c>
      <c r="M39" s="127">
        <v>189.274017407698</v>
      </c>
    </row>
    <row r="40" customFormat="1" ht="18.6" customHeight="1" spans="1:13">
      <c r="A40" s="146"/>
      <c r="B40" s="147"/>
      <c r="C40" s="148"/>
      <c r="D40" s="113" t="s">
        <v>20</v>
      </c>
      <c r="E40" s="114">
        <v>0.630735336652788</v>
      </c>
      <c r="F40" s="114">
        <v>82.2325016190336</v>
      </c>
      <c r="G40" s="114">
        <v>5.34290697082751</v>
      </c>
      <c r="H40" s="114">
        <v>0.0918261489480729</v>
      </c>
      <c r="I40" s="114">
        <v>4.66136275650638</v>
      </c>
      <c r="J40" s="114">
        <v>4.44525556663937</v>
      </c>
      <c r="K40" s="127">
        <v>0</v>
      </c>
      <c r="L40" s="127">
        <v>0</v>
      </c>
      <c r="M40" s="114">
        <v>3.22614693804508</v>
      </c>
    </row>
    <row r="41" customFormat="1" ht="21" customHeight="1" spans="1:13">
      <c r="A41" s="149" t="s">
        <v>82</v>
      </c>
      <c r="B41" s="150"/>
      <c r="C41" s="150"/>
      <c r="D41" s="151"/>
      <c r="E41" s="114">
        <f t="shared" ref="E41:E48" si="6">SUM(F41:M41)</f>
        <v>309.024607710227</v>
      </c>
      <c r="F41" s="114">
        <v>9.867265</v>
      </c>
      <c r="G41" s="114">
        <v>79.063302</v>
      </c>
      <c r="H41" s="114">
        <v>0</v>
      </c>
      <c r="I41" s="114">
        <v>0</v>
      </c>
      <c r="J41" s="127">
        <v>0</v>
      </c>
      <c r="K41" s="127">
        <v>0.091275710226983</v>
      </c>
      <c r="L41" s="127">
        <v>0</v>
      </c>
      <c r="M41" s="114">
        <v>220.002765</v>
      </c>
    </row>
    <row r="42" customFormat="1" ht="21" customHeight="1" spans="1:13">
      <c r="A42" s="149" t="s">
        <v>83</v>
      </c>
      <c r="B42" s="150"/>
      <c r="C42" s="150"/>
      <c r="D42" s="151"/>
      <c r="E42" s="114">
        <f t="shared" si="6"/>
        <v>24.648038710227</v>
      </c>
      <c r="F42" s="114">
        <v>22.291573</v>
      </c>
      <c r="G42" s="114">
        <v>1.768962</v>
      </c>
      <c r="H42" s="127">
        <v>0</v>
      </c>
      <c r="I42" s="114">
        <v>0.496228</v>
      </c>
      <c r="J42" s="127">
        <v>0</v>
      </c>
      <c r="K42" s="127">
        <v>0.091275710226983</v>
      </c>
      <c r="L42" s="127">
        <v>0</v>
      </c>
      <c r="M42" s="127">
        <v>0</v>
      </c>
    </row>
    <row r="43" customFormat="1" ht="21" customHeight="1" spans="1:13">
      <c r="A43" s="149" t="s">
        <v>84</v>
      </c>
      <c r="B43" s="150"/>
      <c r="C43" s="150"/>
      <c r="D43" s="151"/>
      <c r="E43" s="114">
        <f t="shared" si="6"/>
        <v>3144.926727</v>
      </c>
      <c r="F43" s="114">
        <v>1731.65507</v>
      </c>
      <c r="G43" s="114">
        <v>444.314627</v>
      </c>
      <c r="H43" s="114">
        <v>361.793016</v>
      </c>
      <c r="I43" s="114">
        <v>4.338689</v>
      </c>
      <c r="J43" s="114">
        <v>459.906137</v>
      </c>
      <c r="K43" s="114">
        <v>19.255842</v>
      </c>
      <c r="L43" s="114">
        <v>0</v>
      </c>
      <c r="M43" s="114">
        <v>123.663346</v>
      </c>
    </row>
    <row r="44" customFormat="1" ht="21" customHeight="1" spans="1:13">
      <c r="A44" s="149" t="s">
        <v>85</v>
      </c>
      <c r="B44" s="150"/>
      <c r="C44" s="150"/>
      <c r="D44" s="151"/>
      <c r="E44" s="114">
        <f t="shared" si="6"/>
        <v>3989.911722</v>
      </c>
      <c r="F44" s="114">
        <v>2749.984428</v>
      </c>
      <c r="G44" s="114">
        <v>459.77263</v>
      </c>
      <c r="H44" s="114">
        <v>400.385905</v>
      </c>
      <c r="I44" s="114">
        <v>131.482316</v>
      </c>
      <c r="J44" s="114">
        <v>193.318603</v>
      </c>
      <c r="K44" s="114">
        <v>31.952002</v>
      </c>
      <c r="L44" s="114">
        <v>0.037736</v>
      </c>
      <c r="M44" s="114">
        <v>22.978102</v>
      </c>
    </row>
    <row r="45" customFormat="1" ht="21" customHeight="1" spans="1:13">
      <c r="A45" s="149" t="s">
        <v>86</v>
      </c>
      <c r="B45" s="150"/>
      <c r="C45" s="150"/>
      <c r="D45" s="151"/>
      <c r="E45" s="114">
        <f t="shared" si="6"/>
        <v>4738.271341</v>
      </c>
      <c r="F45" s="114">
        <v>4327.952256</v>
      </c>
      <c r="G45" s="114">
        <v>194.212134</v>
      </c>
      <c r="H45" s="114">
        <v>186.562513</v>
      </c>
      <c r="I45" s="114">
        <v>1.448168</v>
      </c>
      <c r="J45" s="114">
        <v>6.606115</v>
      </c>
      <c r="K45" s="114">
        <v>21.439355</v>
      </c>
      <c r="L45" s="114">
        <v>0</v>
      </c>
      <c r="M45" s="127">
        <v>0.0508</v>
      </c>
    </row>
    <row r="46" customFormat="1" ht="21" customHeight="1" spans="1:13">
      <c r="A46" s="149" t="s">
        <v>87</v>
      </c>
      <c r="B46" s="150"/>
      <c r="C46" s="150"/>
      <c r="D46" s="151"/>
      <c r="E46" s="114">
        <f t="shared" si="6"/>
        <v>11126.562281</v>
      </c>
      <c r="F46" s="114">
        <v>5944.511249</v>
      </c>
      <c r="G46" s="127">
        <v>1736.982634</v>
      </c>
      <c r="H46" s="114">
        <v>2210.12212</v>
      </c>
      <c r="I46" s="127">
        <v>0</v>
      </c>
      <c r="J46" s="114">
        <v>1009.042026</v>
      </c>
      <c r="K46" s="127">
        <v>143.862656</v>
      </c>
      <c r="L46" s="114">
        <v>82.041596</v>
      </c>
      <c r="M46" s="127">
        <v>0</v>
      </c>
    </row>
    <row r="47" customFormat="1" ht="21" customHeight="1" spans="1:13">
      <c r="A47" s="149" t="s">
        <v>88</v>
      </c>
      <c r="B47" s="150"/>
      <c r="C47" s="150"/>
      <c r="D47" s="151"/>
      <c r="E47" s="114">
        <f t="shared" si="6"/>
        <v>11070.277405</v>
      </c>
      <c r="F47" s="114">
        <v>5888.226373</v>
      </c>
      <c r="G47" s="114">
        <v>1736.982634</v>
      </c>
      <c r="H47" s="114">
        <v>2210.12212</v>
      </c>
      <c r="I47" s="127">
        <v>0</v>
      </c>
      <c r="J47" s="114">
        <v>1009.042026</v>
      </c>
      <c r="K47" s="127">
        <v>143.862656</v>
      </c>
      <c r="L47" s="114">
        <v>82.041596</v>
      </c>
      <c r="M47" s="127">
        <v>0</v>
      </c>
    </row>
    <row r="48" customFormat="1" ht="21" customHeight="1" spans="1:13">
      <c r="A48" s="149" t="s">
        <v>89</v>
      </c>
      <c r="B48" s="150"/>
      <c r="C48" s="150"/>
      <c r="D48" s="151"/>
      <c r="E48" s="114">
        <f t="shared" si="6"/>
        <v>7.41830000000353</v>
      </c>
      <c r="F48" s="114">
        <v>1.47169900000335</v>
      </c>
      <c r="G48" s="114">
        <v>1.964339</v>
      </c>
      <c r="H48" s="114">
        <v>3.98226199999996</v>
      </c>
      <c r="I48" s="127">
        <v>1.09048414742574e-13</v>
      </c>
      <c r="J48" s="127">
        <v>0</v>
      </c>
      <c r="K48" s="127">
        <v>0</v>
      </c>
      <c r="L48" s="127">
        <v>0</v>
      </c>
      <c r="M48" s="127">
        <v>1.01876840297166e-13</v>
      </c>
    </row>
    <row r="49" customFormat="1" ht="51" customHeight="1" spans="1:12">
      <c r="A49" s="152" t="s">
        <v>90</v>
      </c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7"/>
    </row>
    <row r="50" customFormat="1" ht="21.75" customHeight="1" spans="1:12">
      <c r="A50" s="153" t="s">
        <v>91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8"/>
    </row>
    <row r="51" customFormat="1" ht="26.25" customHeight="1" spans="1:13">
      <c r="A51" s="154" t="s">
        <v>92</v>
      </c>
      <c r="B51" s="154"/>
      <c r="C51" s="154"/>
      <c r="D51" s="154"/>
      <c r="E51" s="154" t="s">
        <v>93</v>
      </c>
      <c r="F51" s="154" t="s">
        <v>61</v>
      </c>
      <c r="G51" s="154" t="s">
        <v>62</v>
      </c>
      <c r="H51" s="154" t="s">
        <v>63</v>
      </c>
      <c r="I51" s="154" t="s">
        <v>94</v>
      </c>
      <c r="J51" s="154" t="s">
        <v>65</v>
      </c>
      <c r="K51" s="154" t="s">
        <v>66</v>
      </c>
      <c r="L51" s="154" t="s">
        <v>67</v>
      </c>
      <c r="M51" s="41" t="s">
        <v>68</v>
      </c>
    </row>
    <row r="52" customFormat="1" ht="18" customHeight="1" spans="1:13">
      <c r="A52" s="110" t="s">
        <v>95</v>
      </c>
      <c r="B52" s="111"/>
      <c r="C52" s="112"/>
      <c r="D52" s="113" t="s">
        <v>96</v>
      </c>
      <c r="E52" s="114">
        <f t="shared" ref="E52:E62" si="7">SUM(F52:M52)</f>
        <v>41178.4216729992</v>
      </c>
      <c r="F52" s="114">
        <v>21048.053292</v>
      </c>
      <c r="G52" s="114">
        <v>6757.079516</v>
      </c>
      <c r="H52" s="114">
        <v>4265.0231259992</v>
      </c>
      <c r="I52" s="114">
        <v>1473.424413</v>
      </c>
      <c r="J52" s="114">
        <v>4783.791998</v>
      </c>
      <c r="K52" s="114">
        <v>1146.806467</v>
      </c>
      <c r="L52" s="114">
        <v>444.628655</v>
      </c>
      <c r="M52" s="114">
        <v>1259.614206</v>
      </c>
    </row>
    <row r="53" customFormat="1" ht="18" customHeight="1" spans="1:13">
      <c r="A53" s="115"/>
      <c r="B53" s="116"/>
      <c r="C53" s="117"/>
      <c r="D53" s="113" t="s">
        <v>97</v>
      </c>
      <c r="E53" s="127">
        <f t="shared" si="7"/>
        <v>98240</v>
      </c>
      <c r="F53" s="127">
        <v>63025</v>
      </c>
      <c r="G53" s="127">
        <v>11208</v>
      </c>
      <c r="H53" s="127">
        <v>8557</v>
      </c>
      <c r="I53" s="127">
        <v>2539</v>
      </c>
      <c r="J53" s="127">
        <v>7475</v>
      </c>
      <c r="K53" s="127">
        <v>2631</v>
      </c>
      <c r="L53" s="127">
        <v>1</v>
      </c>
      <c r="M53" s="127">
        <v>2804</v>
      </c>
    </row>
    <row r="54" customFormat="1" ht="18" customHeight="1" spans="1:13">
      <c r="A54" s="115"/>
      <c r="B54" s="116"/>
      <c r="C54" s="117"/>
      <c r="D54" s="113" t="s">
        <v>98</v>
      </c>
      <c r="E54" s="114">
        <v>47.3271345675524</v>
      </c>
      <c r="F54" s="114">
        <v>47.7198098108815</v>
      </c>
      <c r="G54" s="114">
        <v>43.2011583553886</v>
      </c>
      <c r="H54" s="114">
        <v>57.8140721152776</v>
      </c>
      <c r="I54" s="114">
        <v>59.5830747429353</v>
      </c>
      <c r="J54" s="114">
        <v>41.9835543883599</v>
      </c>
      <c r="K54" s="114">
        <v>41.8902481031291</v>
      </c>
      <c r="L54" s="114">
        <v>400.778132798209</v>
      </c>
      <c r="M54" s="114">
        <v>37.2565353726492</v>
      </c>
    </row>
    <row r="55" customFormat="1" ht="18" customHeight="1" spans="1:13">
      <c r="A55" s="115"/>
      <c r="B55" s="116"/>
      <c r="C55" s="117"/>
      <c r="D55" s="113" t="s">
        <v>99</v>
      </c>
      <c r="E55" s="114">
        <f t="shared" si="7"/>
        <v>19599.133775</v>
      </c>
      <c r="F55" s="114">
        <v>11098.884224</v>
      </c>
      <c r="G55" s="114">
        <v>3055.965052</v>
      </c>
      <c r="H55" s="114">
        <v>1469.139326</v>
      </c>
      <c r="I55" s="114">
        <v>492.495158</v>
      </c>
      <c r="J55" s="114">
        <v>2110.555626</v>
      </c>
      <c r="K55" s="114">
        <v>375.333775</v>
      </c>
      <c r="L55" s="114">
        <v>46.11738</v>
      </c>
      <c r="M55" s="114">
        <v>950.643234</v>
      </c>
    </row>
    <row r="56" customFormat="1" ht="18" customHeight="1" spans="1:13">
      <c r="A56" s="118"/>
      <c r="B56" s="119"/>
      <c r="C56" s="120"/>
      <c r="D56" s="113" t="s">
        <v>100</v>
      </c>
      <c r="E56" s="127">
        <f t="shared" si="7"/>
        <v>9551</v>
      </c>
      <c r="F56" s="127">
        <v>4384</v>
      </c>
      <c r="G56" s="127">
        <v>1684</v>
      </c>
      <c r="H56" s="127">
        <v>1688</v>
      </c>
      <c r="I56" s="127">
        <v>193</v>
      </c>
      <c r="J56" s="127">
        <v>1069</v>
      </c>
      <c r="K56" s="127">
        <v>99</v>
      </c>
      <c r="L56" s="127">
        <v>126</v>
      </c>
      <c r="M56" s="127">
        <v>308</v>
      </c>
    </row>
    <row r="57" customFormat="1" ht="18" customHeight="1" spans="1:13">
      <c r="A57" s="110" t="s">
        <v>72</v>
      </c>
      <c r="B57" s="111"/>
      <c r="C57" s="112"/>
      <c r="D57" s="113" t="s">
        <v>96</v>
      </c>
      <c r="E57" s="114">
        <f t="shared" si="7"/>
        <v>128.169023832</v>
      </c>
      <c r="F57" s="114">
        <v>34.63416</v>
      </c>
      <c r="G57" s="114">
        <v>68.497874</v>
      </c>
      <c r="H57" s="114">
        <v>25.036989832</v>
      </c>
      <c r="I57" s="114">
        <v>0</v>
      </c>
      <c r="J57" s="114">
        <v>0</v>
      </c>
      <c r="K57" s="114">
        <v>0</v>
      </c>
      <c r="L57" s="114">
        <v>0</v>
      </c>
      <c r="M57" s="127">
        <v>0</v>
      </c>
    </row>
    <row r="58" customFormat="1" ht="18" customHeight="1" spans="1:13">
      <c r="A58" s="115"/>
      <c r="B58" s="116"/>
      <c r="C58" s="117"/>
      <c r="D58" s="113" t="s">
        <v>97</v>
      </c>
      <c r="E58" s="127">
        <f t="shared" si="7"/>
        <v>173</v>
      </c>
      <c r="F58" s="127">
        <v>91</v>
      </c>
      <c r="G58" s="127">
        <v>81</v>
      </c>
      <c r="H58" s="127">
        <v>1</v>
      </c>
      <c r="I58" s="127">
        <v>0</v>
      </c>
      <c r="J58" s="127">
        <v>0</v>
      </c>
      <c r="K58" s="127">
        <v>0</v>
      </c>
      <c r="L58" s="127">
        <v>0</v>
      </c>
      <c r="M58" s="127">
        <v>0</v>
      </c>
    </row>
    <row r="59" customFormat="1" ht="18" customHeight="1" spans="1:13">
      <c r="A59" s="115"/>
      <c r="B59" s="116"/>
      <c r="C59" s="117"/>
      <c r="D59" s="113" t="s">
        <v>99</v>
      </c>
      <c r="E59" s="114">
        <f t="shared" si="7"/>
        <v>1402.006123</v>
      </c>
      <c r="F59" s="114">
        <v>1271.9305</v>
      </c>
      <c r="G59" s="114">
        <v>129.725623</v>
      </c>
      <c r="H59" s="114">
        <v>0</v>
      </c>
      <c r="I59" s="114">
        <v>0.35</v>
      </c>
      <c r="J59" s="114">
        <v>0</v>
      </c>
      <c r="K59" s="114">
        <v>0</v>
      </c>
      <c r="L59" s="114">
        <v>0</v>
      </c>
      <c r="M59" s="127">
        <v>0</v>
      </c>
    </row>
    <row r="60" customFormat="1" ht="18" customHeight="1" spans="1:13">
      <c r="A60" s="118"/>
      <c r="B60" s="119"/>
      <c r="C60" s="120"/>
      <c r="D60" s="113" t="s">
        <v>100</v>
      </c>
      <c r="E60" s="127">
        <f t="shared" si="7"/>
        <v>50</v>
      </c>
      <c r="F60" s="127">
        <v>8</v>
      </c>
      <c r="G60" s="127">
        <v>41</v>
      </c>
      <c r="H60" s="127">
        <v>0</v>
      </c>
      <c r="I60" s="127">
        <v>1</v>
      </c>
      <c r="J60" s="127">
        <v>0</v>
      </c>
      <c r="K60" s="127">
        <v>0</v>
      </c>
      <c r="L60" s="127">
        <v>0</v>
      </c>
      <c r="M60" s="127">
        <v>0</v>
      </c>
    </row>
    <row r="61" customFormat="1" ht="18" customHeight="1" spans="1:13">
      <c r="A61" s="155" t="s">
        <v>74</v>
      </c>
      <c r="B61" s="131" t="s">
        <v>75</v>
      </c>
      <c r="C61" s="131" t="s">
        <v>69</v>
      </c>
      <c r="D61" s="113" t="s">
        <v>96</v>
      </c>
      <c r="E61" s="114">
        <f t="shared" si="7"/>
        <v>28619.6359799224</v>
      </c>
      <c r="F61" s="114">
        <v>13040.830806</v>
      </c>
      <c r="G61" s="114">
        <v>5891.005706</v>
      </c>
      <c r="H61" s="114">
        <v>1818.9424409224</v>
      </c>
      <c r="I61" s="114">
        <v>1410.530529</v>
      </c>
      <c r="J61" s="114">
        <v>4177.911629</v>
      </c>
      <c r="K61" s="114">
        <v>1063.000979</v>
      </c>
      <c r="L61" s="114">
        <v>11.647778</v>
      </c>
      <c r="M61" s="114">
        <v>1205.766112</v>
      </c>
    </row>
    <row r="62" customFormat="1" ht="18" customHeight="1" spans="1:13">
      <c r="A62" s="155"/>
      <c r="B62" s="134"/>
      <c r="C62" s="134"/>
      <c r="D62" s="113" t="s">
        <v>97</v>
      </c>
      <c r="E62" s="127">
        <f t="shared" si="7"/>
        <v>47139</v>
      </c>
      <c r="F62" s="127">
        <v>20936</v>
      </c>
      <c r="G62" s="127">
        <v>8920</v>
      </c>
      <c r="H62" s="127">
        <v>2613</v>
      </c>
      <c r="I62" s="127">
        <v>2481</v>
      </c>
      <c r="J62" s="127">
        <v>6911</v>
      </c>
      <c r="K62" s="127">
        <v>2486</v>
      </c>
      <c r="L62" s="127">
        <v>29</v>
      </c>
      <c r="M62" s="127">
        <v>2763</v>
      </c>
    </row>
    <row r="63" customFormat="1" ht="18" customHeight="1" spans="1:13">
      <c r="A63" s="155"/>
      <c r="B63" s="134"/>
      <c r="C63" s="134"/>
      <c r="D63" s="113" t="s">
        <v>101</v>
      </c>
      <c r="E63" s="114">
        <v>45.5115987791384</v>
      </c>
      <c r="F63" s="114">
        <v>45.1523173144167</v>
      </c>
      <c r="G63" s="114">
        <v>47.2922157283949</v>
      </c>
      <c r="H63" s="114">
        <v>43.4724720958077</v>
      </c>
      <c r="I63" s="114">
        <v>61.4063164283578</v>
      </c>
      <c r="J63" s="114">
        <v>43.0718751374974</v>
      </c>
      <c r="K63" s="114">
        <v>42.3059550021931</v>
      </c>
      <c r="L63" s="114">
        <v>40.356774825208</v>
      </c>
      <c r="M63" s="114">
        <v>40.1306967788241</v>
      </c>
    </row>
    <row r="64" customFormat="1" ht="18" customHeight="1" spans="1:13">
      <c r="A64" s="155"/>
      <c r="B64" s="134"/>
      <c r="C64" s="134"/>
      <c r="D64" s="113" t="s">
        <v>99</v>
      </c>
      <c r="E64" s="114">
        <f t="shared" ref="E64:E67" si="8">SUM(F64:M64)</f>
        <v>13195.522995</v>
      </c>
      <c r="F64" s="114">
        <v>6702.625925</v>
      </c>
      <c r="G64" s="114">
        <v>1838.794469</v>
      </c>
      <c r="H64" s="114">
        <v>1101.365032</v>
      </c>
      <c r="I64" s="114">
        <v>478.713458</v>
      </c>
      <c r="J64" s="114">
        <v>1869.836453</v>
      </c>
      <c r="K64" s="114">
        <v>372.015209</v>
      </c>
      <c r="L64" s="114">
        <v>0.107693</v>
      </c>
      <c r="M64" s="114">
        <v>832.064756</v>
      </c>
    </row>
    <row r="65" customFormat="1" ht="18" customHeight="1" spans="1:13">
      <c r="A65" s="155"/>
      <c r="B65" s="134"/>
      <c r="C65" s="139"/>
      <c r="D65" s="113" t="s">
        <v>100</v>
      </c>
      <c r="E65" s="127">
        <f t="shared" si="8"/>
        <v>4267</v>
      </c>
      <c r="F65" s="127">
        <v>1846</v>
      </c>
      <c r="G65" s="127">
        <v>478</v>
      </c>
      <c r="H65" s="127">
        <v>451</v>
      </c>
      <c r="I65" s="127">
        <v>164</v>
      </c>
      <c r="J65" s="127">
        <v>948</v>
      </c>
      <c r="K65" s="127">
        <v>94</v>
      </c>
      <c r="L65" s="127">
        <v>0</v>
      </c>
      <c r="M65" s="127">
        <v>286</v>
      </c>
    </row>
    <row r="66" customFormat="1" ht="18" customHeight="1" spans="1:13">
      <c r="A66" s="155"/>
      <c r="B66" s="134"/>
      <c r="C66" s="131" t="s">
        <v>77</v>
      </c>
      <c r="D66" s="113" t="s">
        <v>96</v>
      </c>
      <c r="E66" s="114">
        <f t="shared" si="8"/>
        <v>5356.397151</v>
      </c>
      <c r="F66" s="114">
        <v>1081.719912</v>
      </c>
      <c r="G66" s="114">
        <v>780.47068</v>
      </c>
      <c r="H66" s="114">
        <v>201.094212</v>
      </c>
      <c r="I66" s="114">
        <v>847.171285</v>
      </c>
      <c r="J66" s="114">
        <v>2230.604884</v>
      </c>
      <c r="K66" s="114">
        <v>178.275811</v>
      </c>
      <c r="L66" s="127">
        <v>0</v>
      </c>
      <c r="M66" s="127">
        <v>37.060367</v>
      </c>
    </row>
    <row r="67" customFormat="1" ht="18" customHeight="1" spans="1:13">
      <c r="A67" s="155"/>
      <c r="B67" s="134"/>
      <c r="C67" s="134"/>
      <c r="D67" s="113" t="s">
        <v>97</v>
      </c>
      <c r="E67" s="127">
        <f t="shared" si="8"/>
        <v>8258</v>
      </c>
      <c r="F67" s="127">
        <v>921</v>
      </c>
      <c r="G67" s="127">
        <v>1235</v>
      </c>
      <c r="H67" s="127">
        <v>23</v>
      </c>
      <c r="I67" s="127">
        <v>1551</v>
      </c>
      <c r="J67" s="127">
        <v>4074</v>
      </c>
      <c r="K67" s="127">
        <v>350</v>
      </c>
      <c r="L67" s="127">
        <v>0</v>
      </c>
      <c r="M67" s="127">
        <v>104</v>
      </c>
    </row>
    <row r="68" customFormat="1" ht="18" customHeight="1" spans="1:13">
      <c r="A68" s="155"/>
      <c r="B68" s="134"/>
      <c r="C68" s="134"/>
      <c r="D68" s="113" t="s">
        <v>101</v>
      </c>
      <c r="E68" s="114">
        <v>64.4966531137397</v>
      </c>
      <c r="F68" s="114">
        <v>531.202046755458</v>
      </c>
      <c r="G68" s="114">
        <v>46.7644191991911</v>
      </c>
      <c r="H68" s="114">
        <v>72.4572275035389</v>
      </c>
      <c r="I68" s="114">
        <v>60.7425398089928</v>
      </c>
      <c r="J68" s="114">
        <v>52.1616353830153</v>
      </c>
      <c r="K68" s="114">
        <v>66.7686595513727</v>
      </c>
      <c r="L68" s="127">
        <v>0</v>
      </c>
      <c r="M68" s="114">
        <v>12.8621691628022</v>
      </c>
    </row>
    <row r="69" customFormat="1" ht="18" customHeight="1" spans="1:13">
      <c r="A69" s="155"/>
      <c r="B69" s="134"/>
      <c r="C69" s="134"/>
      <c r="D69" s="113" t="s">
        <v>99</v>
      </c>
      <c r="E69" s="114">
        <f t="shared" ref="E69:E72" si="9">SUM(F69:M69)</f>
        <v>2258.620252</v>
      </c>
      <c r="F69" s="114">
        <v>428.472721</v>
      </c>
      <c r="G69" s="114">
        <v>233.51345</v>
      </c>
      <c r="H69" s="114">
        <v>99.487133</v>
      </c>
      <c r="I69" s="114">
        <v>267.741158</v>
      </c>
      <c r="J69" s="114">
        <v>1063.418241</v>
      </c>
      <c r="K69" s="114">
        <v>66.188349</v>
      </c>
      <c r="L69" s="127">
        <v>0</v>
      </c>
      <c r="M69" s="127">
        <v>99.7992</v>
      </c>
    </row>
    <row r="70" customFormat="1" ht="18" customHeight="1" spans="1:13">
      <c r="A70" s="155"/>
      <c r="B70" s="139"/>
      <c r="C70" s="139"/>
      <c r="D70" s="113" t="s">
        <v>100</v>
      </c>
      <c r="E70" s="127">
        <f t="shared" si="9"/>
        <v>785</v>
      </c>
      <c r="F70" s="127">
        <v>70</v>
      </c>
      <c r="G70" s="127">
        <v>69</v>
      </c>
      <c r="H70" s="127">
        <v>16</v>
      </c>
      <c r="I70" s="127">
        <v>90</v>
      </c>
      <c r="J70" s="127">
        <v>515</v>
      </c>
      <c r="K70" s="127">
        <v>13</v>
      </c>
      <c r="L70" s="127">
        <v>0</v>
      </c>
      <c r="M70" s="127">
        <v>12</v>
      </c>
    </row>
    <row r="71" customFormat="1" ht="18" customHeight="1" spans="1:13">
      <c r="A71" s="155"/>
      <c r="B71" s="110" t="s">
        <v>102</v>
      </c>
      <c r="C71" s="112"/>
      <c r="D71" s="113" t="s">
        <v>96</v>
      </c>
      <c r="E71" s="114">
        <f t="shared" si="9"/>
        <v>27455.9501869224</v>
      </c>
      <c r="F71" s="114">
        <v>12175.255113</v>
      </c>
      <c r="G71" s="127">
        <v>5782.294587</v>
      </c>
      <c r="H71" s="114">
        <v>1631.8824599224</v>
      </c>
      <c r="I71" s="114">
        <v>1410.530529</v>
      </c>
      <c r="J71" s="114">
        <v>4177.911629</v>
      </c>
      <c r="K71" s="114">
        <v>1060.661979</v>
      </c>
      <c r="L71" s="114">
        <v>11.647778</v>
      </c>
      <c r="M71" s="114">
        <v>1205.766112</v>
      </c>
    </row>
    <row r="72" customFormat="1" ht="18" customHeight="1" spans="1:13">
      <c r="A72" s="155"/>
      <c r="B72" s="115"/>
      <c r="C72" s="117"/>
      <c r="D72" s="113" t="s">
        <v>97</v>
      </c>
      <c r="E72" s="127">
        <f t="shared" si="9"/>
        <v>45344</v>
      </c>
      <c r="F72" s="127">
        <v>19637</v>
      </c>
      <c r="G72" s="127">
        <v>8677</v>
      </c>
      <c r="H72" s="127">
        <v>2376</v>
      </c>
      <c r="I72" s="127">
        <v>2481</v>
      </c>
      <c r="J72" s="127">
        <v>6911</v>
      </c>
      <c r="K72" s="127">
        <v>2470</v>
      </c>
      <c r="L72" s="127">
        <v>29</v>
      </c>
      <c r="M72" s="127">
        <v>2763</v>
      </c>
    </row>
    <row r="73" customFormat="1" ht="18" customHeight="1" spans="1:13">
      <c r="A73" s="155"/>
      <c r="B73" s="115"/>
      <c r="C73" s="117"/>
      <c r="D73" s="113" t="s">
        <v>101</v>
      </c>
      <c r="E73" s="114">
        <v>44.8257986955363</v>
      </c>
      <c r="F73" s="114">
        <v>43.7180343469605</v>
      </c>
      <c r="G73" s="114">
        <v>47.0077813336218</v>
      </c>
      <c r="H73" s="114">
        <v>40.8606487477047</v>
      </c>
      <c r="I73" s="114">
        <v>61.4099483404181</v>
      </c>
      <c r="J73" s="114">
        <v>43.072357589755</v>
      </c>
      <c r="K73" s="114">
        <v>46.9802146932895</v>
      </c>
      <c r="L73" s="114">
        <v>40.356774825208</v>
      </c>
      <c r="M73" s="114">
        <v>40.1306967788241</v>
      </c>
    </row>
    <row r="74" customFormat="1" ht="18" customHeight="1" spans="1:13">
      <c r="A74" s="155"/>
      <c r="B74" s="115"/>
      <c r="C74" s="117"/>
      <c r="D74" s="113" t="s">
        <v>99</v>
      </c>
      <c r="E74" s="114">
        <f t="shared" ref="E74:E119" si="10">SUM(F74:M74)</f>
        <v>12004.641852</v>
      </c>
      <c r="F74" s="114">
        <v>6147.959272</v>
      </c>
      <c r="G74" s="127">
        <v>1766.919101</v>
      </c>
      <c r="H74" s="114">
        <v>1015.939368</v>
      </c>
      <c r="I74" s="114">
        <v>0</v>
      </c>
      <c r="J74" s="114">
        <v>1869.836453</v>
      </c>
      <c r="K74" s="114">
        <v>371.815209</v>
      </c>
      <c r="L74" s="114">
        <v>0.107693</v>
      </c>
      <c r="M74" s="114">
        <v>832.064756</v>
      </c>
    </row>
    <row r="75" customFormat="1" ht="18" customHeight="1" spans="1:13">
      <c r="A75" s="155"/>
      <c r="B75" s="118"/>
      <c r="C75" s="120"/>
      <c r="D75" s="113" t="s">
        <v>100</v>
      </c>
      <c r="E75" s="127">
        <f t="shared" si="10"/>
        <v>4056</v>
      </c>
      <c r="F75" s="127">
        <v>1694</v>
      </c>
      <c r="G75" s="127">
        <v>461</v>
      </c>
      <c r="H75" s="127">
        <v>410</v>
      </c>
      <c r="I75" s="127">
        <v>164</v>
      </c>
      <c r="J75" s="127">
        <v>948</v>
      </c>
      <c r="K75" s="127">
        <v>93</v>
      </c>
      <c r="L75" s="127">
        <v>0</v>
      </c>
      <c r="M75" s="127">
        <v>286</v>
      </c>
    </row>
    <row r="76" customFormat="1" ht="18" customHeight="1" spans="1:13">
      <c r="A76" s="155"/>
      <c r="B76" s="110" t="s">
        <v>79</v>
      </c>
      <c r="C76" s="112"/>
      <c r="D76" s="113" t="s">
        <v>96</v>
      </c>
      <c r="E76" s="114">
        <f t="shared" si="10"/>
        <v>832.903924</v>
      </c>
      <c r="F76" s="114">
        <v>550.908888</v>
      </c>
      <c r="G76" s="114">
        <v>108.711119</v>
      </c>
      <c r="H76" s="114">
        <v>173.077917</v>
      </c>
      <c r="I76" s="114">
        <v>0</v>
      </c>
      <c r="J76" s="114">
        <v>0</v>
      </c>
      <c r="K76" s="114">
        <v>0.206</v>
      </c>
      <c r="L76" s="127">
        <v>0</v>
      </c>
      <c r="M76" s="127">
        <v>0</v>
      </c>
    </row>
    <row r="77" customFormat="1" ht="18" customHeight="1" spans="1:13">
      <c r="A77" s="155"/>
      <c r="B77" s="115"/>
      <c r="C77" s="117"/>
      <c r="D77" s="113" t="s">
        <v>97</v>
      </c>
      <c r="E77" s="127">
        <f t="shared" si="10"/>
        <v>1399</v>
      </c>
      <c r="F77" s="127">
        <v>933</v>
      </c>
      <c r="G77" s="127">
        <v>243</v>
      </c>
      <c r="H77" s="127">
        <v>220</v>
      </c>
      <c r="I77" s="127">
        <v>0</v>
      </c>
      <c r="J77" s="127">
        <v>0</v>
      </c>
      <c r="K77" s="127">
        <v>3</v>
      </c>
      <c r="L77" s="127">
        <v>0</v>
      </c>
      <c r="M77" s="127">
        <v>0</v>
      </c>
    </row>
    <row r="78" customFormat="1" ht="18" customHeight="1" spans="1:13">
      <c r="A78" s="155"/>
      <c r="B78" s="115"/>
      <c r="C78" s="117"/>
      <c r="D78" s="113" t="s">
        <v>99</v>
      </c>
      <c r="E78" s="114">
        <f t="shared" si="10"/>
        <v>478.794488</v>
      </c>
      <c r="F78" s="114">
        <v>321.493456</v>
      </c>
      <c r="G78" s="114">
        <v>71.875368</v>
      </c>
      <c r="H78" s="114">
        <v>85.425664</v>
      </c>
      <c r="I78" s="114">
        <v>0</v>
      </c>
      <c r="J78" s="127">
        <v>0</v>
      </c>
      <c r="K78" s="114">
        <v>0</v>
      </c>
      <c r="L78" s="127">
        <v>0</v>
      </c>
      <c r="M78" s="127">
        <v>0</v>
      </c>
    </row>
    <row r="79" customFormat="1" ht="18" customHeight="1" spans="1:13">
      <c r="A79" s="155"/>
      <c r="B79" s="118"/>
      <c r="C79" s="120"/>
      <c r="D79" s="113" t="s">
        <v>100</v>
      </c>
      <c r="E79" s="127">
        <f t="shared" si="10"/>
        <v>156</v>
      </c>
      <c r="F79" s="127">
        <v>98</v>
      </c>
      <c r="G79" s="127">
        <v>17</v>
      </c>
      <c r="H79" s="127">
        <v>41</v>
      </c>
      <c r="I79" s="127">
        <v>0</v>
      </c>
      <c r="J79" s="127">
        <v>0</v>
      </c>
      <c r="K79" s="127">
        <v>0</v>
      </c>
      <c r="L79" s="127">
        <v>0</v>
      </c>
      <c r="M79" s="127">
        <v>0</v>
      </c>
    </row>
    <row r="80" customFormat="1" ht="18" customHeight="1" spans="1:13">
      <c r="A80" s="155"/>
      <c r="B80" s="110" t="s">
        <v>80</v>
      </c>
      <c r="C80" s="112"/>
      <c r="D80" s="113" t="s">
        <v>96</v>
      </c>
      <c r="E80" s="114">
        <f t="shared" si="10"/>
        <v>328.648869</v>
      </c>
      <c r="F80" s="114">
        <v>314.666805</v>
      </c>
      <c r="G80" s="127">
        <v>0</v>
      </c>
      <c r="H80" s="114">
        <v>13.982064</v>
      </c>
      <c r="I80" s="127">
        <v>0</v>
      </c>
      <c r="J80" s="127">
        <v>0</v>
      </c>
      <c r="K80" s="127">
        <v>0</v>
      </c>
      <c r="L80" s="127">
        <v>0</v>
      </c>
      <c r="M80" s="127">
        <v>0</v>
      </c>
    </row>
    <row r="81" customFormat="1" ht="18" customHeight="1" spans="1:13">
      <c r="A81" s="155"/>
      <c r="B81" s="115"/>
      <c r="C81" s="117"/>
      <c r="D81" s="113" t="s">
        <v>97</v>
      </c>
      <c r="E81" s="127">
        <f t="shared" si="10"/>
        <v>383</v>
      </c>
      <c r="F81" s="127">
        <v>366</v>
      </c>
      <c r="G81" s="127">
        <v>0</v>
      </c>
      <c r="H81" s="127">
        <v>17</v>
      </c>
      <c r="I81" s="127">
        <v>0</v>
      </c>
      <c r="J81" s="127">
        <v>0</v>
      </c>
      <c r="K81" s="127">
        <v>0</v>
      </c>
      <c r="L81" s="127">
        <v>0</v>
      </c>
      <c r="M81" s="127">
        <v>0</v>
      </c>
    </row>
    <row r="82" customFormat="1" ht="18" customHeight="1" spans="1:13">
      <c r="A82" s="155"/>
      <c r="B82" s="115"/>
      <c r="C82" s="117"/>
      <c r="D82" s="113" t="s">
        <v>99</v>
      </c>
      <c r="E82" s="114">
        <f t="shared" si="10"/>
        <v>711.886655</v>
      </c>
      <c r="F82" s="114">
        <v>233.173197</v>
      </c>
      <c r="G82" s="127">
        <v>0</v>
      </c>
      <c r="H82" s="114">
        <v>0</v>
      </c>
      <c r="I82" s="127">
        <v>478.713458</v>
      </c>
      <c r="J82" s="127">
        <v>0</v>
      </c>
      <c r="K82" s="127">
        <v>0</v>
      </c>
      <c r="L82" s="127">
        <v>0</v>
      </c>
      <c r="M82" s="127">
        <v>0</v>
      </c>
    </row>
    <row r="83" customFormat="1" ht="18" customHeight="1" spans="1:13">
      <c r="A83" s="131"/>
      <c r="B83" s="115"/>
      <c r="C83" s="117"/>
      <c r="D83" s="159" t="s">
        <v>100</v>
      </c>
      <c r="E83" s="127">
        <f t="shared" si="10"/>
        <v>54</v>
      </c>
      <c r="F83" s="127">
        <v>54</v>
      </c>
      <c r="G83" s="127">
        <v>0</v>
      </c>
      <c r="H83" s="127">
        <v>0</v>
      </c>
      <c r="I83" s="127">
        <v>0</v>
      </c>
      <c r="J83" s="127">
        <v>0</v>
      </c>
      <c r="K83" s="127">
        <v>0</v>
      </c>
      <c r="L83" s="127">
        <v>0</v>
      </c>
      <c r="M83" s="127">
        <v>0</v>
      </c>
    </row>
    <row r="84" customFormat="1" ht="18" customHeight="1" spans="1:13">
      <c r="A84" s="160" t="s">
        <v>103</v>
      </c>
      <c r="B84" s="155" t="s">
        <v>96</v>
      </c>
      <c r="C84" s="155"/>
      <c r="D84" s="155"/>
      <c r="E84" s="114">
        <f t="shared" si="10"/>
        <v>5858.3516019779</v>
      </c>
      <c r="F84" s="114">
        <v>3048.986214</v>
      </c>
      <c r="G84" s="127">
        <v>137.845609</v>
      </c>
      <c r="H84" s="114">
        <v>1754.7643429779</v>
      </c>
      <c r="I84" s="127">
        <v>0</v>
      </c>
      <c r="J84" s="114">
        <v>427.322599</v>
      </c>
      <c r="K84" s="114">
        <v>56.45196</v>
      </c>
      <c r="L84" s="114">
        <v>432.980877</v>
      </c>
      <c r="M84" s="127">
        <v>0</v>
      </c>
    </row>
    <row r="85" customFormat="1" ht="18" customHeight="1" spans="1:13">
      <c r="A85" s="160"/>
      <c r="B85" s="155" t="s">
        <v>97</v>
      </c>
      <c r="C85" s="155"/>
      <c r="D85" s="155"/>
      <c r="E85" s="127">
        <f t="shared" si="10"/>
        <v>36191</v>
      </c>
      <c r="F85" s="127">
        <v>26985</v>
      </c>
      <c r="G85" s="127">
        <v>1241</v>
      </c>
      <c r="H85" s="127">
        <v>4870</v>
      </c>
      <c r="I85" s="127">
        <v>0</v>
      </c>
      <c r="J85" s="127">
        <v>454</v>
      </c>
      <c r="K85" s="127">
        <v>127</v>
      </c>
      <c r="L85" s="127">
        <v>2514</v>
      </c>
      <c r="M85" s="127">
        <v>0</v>
      </c>
    </row>
    <row r="86" customFormat="1" ht="18" customHeight="1" spans="1:13">
      <c r="A86" s="160"/>
      <c r="B86" s="155" t="s">
        <v>99</v>
      </c>
      <c r="C86" s="155"/>
      <c r="D86" s="155"/>
      <c r="E86" s="114">
        <f t="shared" si="10"/>
        <v>2239.596488</v>
      </c>
      <c r="F86" s="127">
        <v>1798.565768</v>
      </c>
      <c r="G86" s="127">
        <v>161.470385</v>
      </c>
      <c r="H86" s="114">
        <v>232.919448</v>
      </c>
      <c r="I86" s="127">
        <v>0</v>
      </c>
      <c r="J86" s="114">
        <v>0.6312</v>
      </c>
      <c r="K86" s="127">
        <v>0</v>
      </c>
      <c r="L86" s="114">
        <v>46.009687</v>
      </c>
      <c r="M86" s="127">
        <v>0</v>
      </c>
    </row>
    <row r="87" customFormat="1" ht="18" customHeight="1" spans="1:13">
      <c r="A87" s="160"/>
      <c r="B87" s="155" t="s">
        <v>100</v>
      </c>
      <c r="C87" s="155"/>
      <c r="D87" s="155"/>
      <c r="E87" s="127">
        <f t="shared" si="10"/>
        <v>4537</v>
      </c>
      <c r="F87" s="127">
        <v>2266</v>
      </c>
      <c r="G87" s="127">
        <v>940</v>
      </c>
      <c r="H87" s="127">
        <v>1204</v>
      </c>
      <c r="I87" s="127">
        <v>0</v>
      </c>
      <c r="J87" s="127">
        <v>1</v>
      </c>
      <c r="K87" s="127">
        <v>0</v>
      </c>
      <c r="L87" s="127">
        <v>126</v>
      </c>
      <c r="M87" s="127">
        <v>0</v>
      </c>
    </row>
    <row r="88" customFormat="1" ht="18" customHeight="1" spans="1:13">
      <c r="A88" s="160"/>
      <c r="B88" s="155" t="s">
        <v>104</v>
      </c>
      <c r="C88" s="155"/>
      <c r="D88" s="113" t="s">
        <v>96</v>
      </c>
      <c r="E88" s="161">
        <f t="shared" si="10"/>
        <v>5527.8292519779</v>
      </c>
      <c r="F88" s="114">
        <v>3018.029934</v>
      </c>
      <c r="G88" s="127">
        <v>137.845609</v>
      </c>
      <c r="H88" s="114">
        <v>1754.7643429779</v>
      </c>
      <c r="I88" s="127">
        <v>0</v>
      </c>
      <c r="J88" s="127">
        <v>127.756529</v>
      </c>
      <c r="K88" s="127">
        <v>56.45196</v>
      </c>
      <c r="L88" s="114">
        <v>432.980877</v>
      </c>
      <c r="M88" s="127">
        <v>0</v>
      </c>
    </row>
    <row r="89" customFormat="1" ht="18" customHeight="1" spans="1:13">
      <c r="A89" s="160"/>
      <c r="B89" s="155"/>
      <c r="C89" s="155"/>
      <c r="D89" s="113" t="s">
        <v>97</v>
      </c>
      <c r="E89" s="162">
        <f t="shared" si="10"/>
        <v>35986</v>
      </c>
      <c r="F89" s="127">
        <v>26780</v>
      </c>
      <c r="G89" s="127">
        <v>1241</v>
      </c>
      <c r="H89" s="127">
        <v>4870</v>
      </c>
      <c r="I89" s="127">
        <v>0</v>
      </c>
      <c r="J89" s="127">
        <v>454</v>
      </c>
      <c r="K89" s="127">
        <v>127</v>
      </c>
      <c r="L89" s="127">
        <v>2514</v>
      </c>
      <c r="M89" s="127">
        <v>0</v>
      </c>
    </row>
    <row r="90" customFormat="1" ht="18" customHeight="1" spans="1:13">
      <c r="A90" s="160"/>
      <c r="B90" s="155"/>
      <c r="C90" s="155"/>
      <c r="D90" s="113" t="s">
        <v>99</v>
      </c>
      <c r="E90" s="161">
        <f t="shared" si="10"/>
        <v>2384.588988</v>
      </c>
      <c r="F90" s="114">
        <v>1798.115768</v>
      </c>
      <c r="G90" s="127">
        <v>161.470385</v>
      </c>
      <c r="H90" s="114">
        <v>232.919448</v>
      </c>
      <c r="I90" s="127">
        <v>0</v>
      </c>
      <c r="J90" s="127">
        <v>0.6312</v>
      </c>
      <c r="K90" s="127">
        <v>0</v>
      </c>
      <c r="L90" s="114">
        <v>191.452187</v>
      </c>
      <c r="M90" s="127">
        <v>0</v>
      </c>
    </row>
    <row r="91" customFormat="1" ht="18" customHeight="1" spans="1:13">
      <c r="A91" s="160"/>
      <c r="B91" s="155"/>
      <c r="C91" s="155"/>
      <c r="D91" s="113" t="s">
        <v>100</v>
      </c>
      <c r="E91" s="162">
        <f t="shared" si="10"/>
        <v>4535</v>
      </c>
      <c r="F91" s="127">
        <v>2264</v>
      </c>
      <c r="G91" s="127">
        <v>940</v>
      </c>
      <c r="H91" s="127">
        <v>1204</v>
      </c>
      <c r="I91" s="127">
        <v>0</v>
      </c>
      <c r="J91" s="127">
        <v>1</v>
      </c>
      <c r="K91" s="127">
        <v>0</v>
      </c>
      <c r="L91" s="127">
        <v>126</v>
      </c>
      <c r="M91" s="127">
        <v>0</v>
      </c>
    </row>
    <row r="92" customFormat="1" ht="18" customHeight="1" spans="1:13">
      <c r="A92" s="115" t="s">
        <v>81</v>
      </c>
      <c r="B92" s="116"/>
      <c r="C92" s="117"/>
      <c r="D92" s="163" t="s">
        <v>96</v>
      </c>
      <c r="E92" s="114">
        <f t="shared" si="10"/>
        <v>28.93233</v>
      </c>
      <c r="F92" s="114">
        <v>26.97144</v>
      </c>
      <c r="G92" s="127">
        <v>0</v>
      </c>
      <c r="H92" s="127">
        <v>0</v>
      </c>
      <c r="I92" s="127">
        <v>1.1434</v>
      </c>
      <c r="J92" s="114">
        <v>0.73749</v>
      </c>
      <c r="K92" s="127">
        <v>0</v>
      </c>
      <c r="L92" s="127">
        <v>0</v>
      </c>
      <c r="M92" s="127">
        <v>0.08</v>
      </c>
    </row>
    <row r="93" customFormat="1" ht="18" customHeight="1" spans="1:13">
      <c r="A93" s="115"/>
      <c r="B93" s="116"/>
      <c r="C93" s="117"/>
      <c r="D93" s="113" t="s">
        <v>97</v>
      </c>
      <c r="E93" s="127">
        <f t="shared" si="10"/>
        <v>278</v>
      </c>
      <c r="F93" s="127">
        <v>253</v>
      </c>
      <c r="G93" s="127">
        <v>0</v>
      </c>
      <c r="H93" s="127">
        <v>0</v>
      </c>
      <c r="I93" s="127">
        <v>2</v>
      </c>
      <c r="J93" s="127">
        <v>22</v>
      </c>
      <c r="K93" s="127">
        <v>0</v>
      </c>
      <c r="L93" s="127">
        <v>0</v>
      </c>
      <c r="M93" s="127">
        <v>1</v>
      </c>
    </row>
    <row r="94" customFormat="1" ht="18" customHeight="1" spans="1:13">
      <c r="A94" s="115"/>
      <c r="B94" s="116"/>
      <c r="C94" s="117"/>
      <c r="D94" s="113" t="s">
        <v>99</v>
      </c>
      <c r="E94" s="114">
        <f t="shared" si="10"/>
        <v>12.818851</v>
      </c>
      <c r="F94" s="114">
        <v>0.24</v>
      </c>
      <c r="G94" s="114">
        <v>0</v>
      </c>
      <c r="H94" s="127">
        <v>0</v>
      </c>
      <c r="I94" s="127">
        <v>0.4</v>
      </c>
      <c r="J94" s="114">
        <v>11.978851</v>
      </c>
      <c r="K94" s="127">
        <v>0</v>
      </c>
      <c r="L94" s="127">
        <v>0</v>
      </c>
      <c r="M94" s="127">
        <v>0.2</v>
      </c>
    </row>
    <row r="95" customFormat="1" ht="18" customHeight="1" spans="1:13">
      <c r="A95" s="118"/>
      <c r="B95" s="119"/>
      <c r="C95" s="120"/>
      <c r="D95" s="113" t="s">
        <v>100</v>
      </c>
      <c r="E95" s="127">
        <f t="shared" si="10"/>
        <v>97</v>
      </c>
      <c r="F95" s="127">
        <v>8</v>
      </c>
      <c r="G95" s="127">
        <v>0</v>
      </c>
      <c r="H95" s="127">
        <v>0</v>
      </c>
      <c r="I95" s="127">
        <v>4</v>
      </c>
      <c r="J95" s="127">
        <v>84</v>
      </c>
      <c r="K95" s="127">
        <v>0</v>
      </c>
      <c r="L95" s="127">
        <v>0</v>
      </c>
      <c r="M95" s="127">
        <v>1</v>
      </c>
    </row>
    <row r="96" customFormat="1" ht="18" customHeight="1" spans="1:13">
      <c r="A96" s="110" t="s">
        <v>82</v>
      </c>
      <c r="B96" s="111"/>
      <c r="C96" s="112"/>
      <c r="D96" s="113" t="s">
        <v>96</v>
      </c>
      <c r="E96" s="114">
        <f t="shared" si="10"/>
        <v>0</v>
      </c>
      <c r="F96" s="114">
        <v>0</v>
      </c>
      <c r="G96" s="114">
        <v>0</v>
      </c>
      <c r="H96" s="114">
        <v>0</v>
      </c>
      <c r="I96" s="127">
        <v>0</v>
      </c>
      <c r="J96" s="127">
        <v>0</v>
      </c>
      <c r="K96" s="127">
        <v>0</v>
      </c>
      <c r="L96" s="127">
        <v>0</v>
      </c>
      <c r="M96" s="127">
        <v>0</v>
      </c>
    </row>
    <row r="97" customFormat="1" ht="18" customHeight="1" spans="1:13">
      <c r="A97" s="115"/>
      <c r="B97" s="116"/>
      <c r="C97" s="117"/>
      <c r="D97" s="113" t="s">
        <v>97</v>
      </c>
      <c r="E97" s="127">
        <f t="shared" si="10"/>
        <v>0</v>
      </c>
      <c r="F97" s="127">
        <v>0</v>
      </c>
      <c r="G97" s="127">
        <v>0</v>
      </c>
      <c r="H97" s="127">
        <v>0</v>
      </c>
      <c r="I97" s="127">
        <v>0</v>
      </c>
      <c r="J97" s="127">
        <v>0</v>
      </c>
      <c r="K97" s="127">
        <v>0</v>
      </c>
      <c r="L97" s="127">
        <v>0</v>
      </c>
      <c r="M97" s="127">
        <v>0</v>
      </c>
    </row>
    <row r="98" customFormat="1" ht="18" customHeight="1" spans="1:13">
      <c r="A98" s="115"/>
      <c r="B98" s="116"/>
      <c r="C98" s="117"/>
      <c r="D98" s="113" t="s">
        <v>99</v>
      </c>
      <c r="E98" s="114">
        <f t="shared" si="10"/>
        <v>97.814425</v>
      </c>
      <c r="F98" s="114">
        <v>10</v>
      </c>
      <c r="G98" s="114">
        <v>34.914425</v>
      </c>
      <c r="H98" s="114">
        <v>10</v>
      </c>
      <c r="I98" s="127">
        <v>0</v>
      </c>
      <c r="J98" s="127">
        <v>0</v>
      </c>
      <c r="K98" s="114">
        <v>0</v>
      </c>
      <c r="L98" s="127">
        <v>0</v>
      </c>
      <c r="M98" s="114">
        <v>42.9</v>
      </c>
    </row>
    <row r="99" customFormat="1" ht="18" customHeight="1" spans="1:13">
      <c r="A99" s="118"/>
      <c r="B99" s="119"/>
      <c r="C99" s="120"/>
      <c r="D99" s="113" t="s">
        <v>100</v>
      </c>
      <c r="E99" s="127">
        <f t="shared" si="10"/>
        <v>5</v>
      </c>
      <c r="F99" s="127">
        <v>1</v>
      </c>
      <c r="G99" s="127">
        <v>2</v>
      </c>
      <c r="H99" s="127">
        <v>1</v>
      </c>
      <c r="I99" s="127">
        <v>0</v>
      </c>
      <c r="J99" s="127">
        <v>0</v>
      </c>
      <c r="K99" s="127">
        <v>0</v>
      </c>
      <c r="L99" s="127">
        <v>0</v>
      </c>
      <c r="M99" s="127">
        <v>1</v>
      </c>
    </row>
    <row r="100" customFormat="1" ht="18" customHeight="1" spans="1:13">
      <c r="A100" s="110" t="s">
        <v>83</v>
      </c>
      <c r="B100" s="111"/>
      <c r="C100" s="112"/>
      <c r="D100" s="113" t="s">
        <v>96</v>
      </c>
      <c r="E100" s="114">
        <f t="shared" si="10"/>
        <v>12.639425</v>
      </c>
      <c r="F100" s="114">
        <v>12.639425</v>
      </c>
      <c r="G100" s="127">
        <v>0</v>
      </c>
      <c r="H100" s="114">
        <v>0</v>
      </c>
      <c r="I100" s="127">
        <v>0</v>
      </c>
      <c r="J100" s="127">
        <v>0</v>
      </c>
      <c r="K100" s="127">
        <v>0</v>
      </c>
      <c r="L100" s="127">
        <v>0</v>
      </c>
      <c r="M100" s="127">
        <v>0</v>
      </c>
    </row>
    <row r="101" customFormat="1" ht="18" customHeight="1" spans="1:13">
      <c r="A101" s="115"/>
      <c r="B101" s="116"/>
      <c r="C101" s="117"/>
      <c r="D101" s="113" t="s">
        <v>97</v>
      </c>
      <c r="E101" s="127">
        <f t="shared" si="10"/>
        <v>43</v>
      </c>
      <c r="F101" s="127">
        <v>43</v>
      </c>
      <c r="G101" s="127">
        <v>0</v>
      </c>
      <c r="H101" s="127">
        <v>0</v>
      </c>
      <c r="I101" s="127">
        <v>0</v>
      </c>
      <c r="J101" s="127">
        <v>0</v>
      </c>
      <c r="K101" s="127">
        <v>0</v>
      </c>
      <c r="L101" s="127">
        <v>0</v>
      </c>
      <c r="M101" s="127">
        <v>0</v>
      </c>
    </row>
    <row r="102" customFormat="1" ht="18" customHeight="1" spans="1:13">
      <c r="A102" s="115"/>
      <c r="B102" s="116"/>
      <c r="C102" s="117"/>
      <c r="D102" s="113" t="s">
        <v>99</v>
      </c>
      <c r="E102" s="114">
        <f t="shared" si="10"/>
        <v>2.79</v>
      </c>
      <c r="F102" s="114">
        <v>2.4</v>
      </c>
      <c r="G102" s="127">
        <v>0</v>
      </c>
      <c r="H102" s="127">
        <v>0</v>
      </c>
      <c r="I102" s="114">
        <v>0.39</v>
      </c>
      <c r="J102" s="127">
        <v>0</v>
      </c>
      <c r="K102" s="127">
        <v>0</v>
      </c>
      <c r="L102" s="127">
        <v>0</v>
      </c>
      <c r="M102" s="127">
        <v>0</v>
      </c>
    </row>
    <row r="103" customFormat="1" ht="18" customHeight="1" spans="1:13">
      <c r="A103" s="118"/>
      <c r="B103" s="119"/>
      <c r="C103" s="120"/>
      <c r="D103" s="113" t="s">
        <v>100</v>
      </c>
      <c r="E103" s="127">
        <f t="shared" si="10"/>
        <v>3</v>
      </c>
      <c r="F103" s="127">
        <v>1</v>
      </c>
      <c r="G103" s="127">
        <v>0</v>
      </c>
      <c r="H103" s="127">
        <v>0</v>
      </c>
      <c r="I103" s="127">
        <v>2</v>
      </c>
      <c r="J103" s="127">
        <v>0</v>
      </c>
      <c r="K103" s="127">
        <v>0</v>
      </c>
      <c r="L103" s="127">
        <v>0</v>
      </c>
      <c r="M103" s="127">
        <v>0</v>
      </c>
    </row>
    <row r="104" customFormat="1" ht="18" customHeight="1" spans="1:13">
      <c r="A104" s="110" t="s">
        <v>84</v>
      </c>
      <c r="B104" s="111"/>
      <c r="C104" s="112"/>
      <c r="D104" s="113" t="s">
        <v>96</v>
      </c>
      <c r="E104" s="114">
        <f t="shared" si="10"/>
        <v>1706.0493624495</v>
      </c>
      <c r="F104" s="114">
        <v>889.082303</v>
      </c>
      <c r="G104" s="114">
        <v>209.633142</v>
      </c>
      <c r="H104" s="114">
        <v>380.2645634495</v>
      </c>
      <c r="I104" s="114">
        <v>0</v>
      </c>
      <c r="J104" s="114">
        <v>160.1781</v>
      </c>
      <c r="K104" s="114">
        <v>23.928573</v>
      </c>
      <c r="L104" s="127">
        <v>0</v>
      </c>
      <c r="M104" s="127">
        <v>42.962681</v>
      </c>
    </row>
    <row r="105" customFormat="1" ht="18" customHeight="1" spans="1:13">
      <c r="A105" s="115"/>
      <c r="B105" s="116"/>
      <c r="C105" s="117"/>
      <c r="D105" s="113" t="s">
        <v>97</v>
      </c>
      <c r="E105" s="127">
        <f t="shared" si="10"/>
        <v>526</v>
      </c>
      <c r="F105" s="127">
        <v>283</v>
      </c>
      <c r="G105" s="127">
        <v>111</v>
      </c>
      <c r="H105" s="127">
        <v>20</v>
      </c>
      <c r="I105" s="127">
        <v>0</v>
      </c>
      <c r="J105" s="127">
        <v>70</v>
      </c>
      <c r="K105" s="127">
        <v>11</v>
      </c>
      <c r="L105" s="127">
        <v>0</v>
      </c>
      <c r="M105" s="127">
        <v>31</v>
      </c>
    </row>
    <row r="106" customFormat="1" ht="18" customHeight="1" spans="1:13">
      <c r="A106" s="115"/>
      <c r="B106" s="116"/>
      <c r="C106" s="117"/>
      <c r="D106" s="113" t="s">
        <v>99</v>
      </c>
      <c r="E106" s="114">
        <f t="shared" si="10"/>
        <v>1517.854372</v>
      </c>
      <c r="F106" s="114">
        <v>884.659131</v>
      </c>
      <c r="G106" s="114">
        <v>284.4411</v>
      </c>
      <c r="H106" s="114">
        <v>113.648553</v>
      </c>
      <c r="I106" s="114">
        <v>0</v>
      </c>
      <c r="J106" s="114">
        <v>200.587022</v>
      </c>
      <c r="K106" s="114">
        <v>0.968566</v>
      </c>
      <c r="L106" s="127">
        <v>0</v>
      </c>
      <c r="M106" s="127">
        <v>33.55</v>
      </c>
    </row>
    <row r="107" customFormat="1" ht="18" customHeight="1" spans="1:13">
      <c r="A107" s="118"/>
      <c r="B107" s="119"/>
      <c r="C107" s="120"/>
      <c r="D107" s="113" t="s">
        <v>100</v>
      </c>
      <c r="E107" s="127">
        <f t="shared" si="10"/>
        <v>245</v>
      </c>
      <c r="F107" s="127">
        <v>160</v>
      </c>
      <c r="G107" s="127">
        <v>45</v>
      </c>
      <c r="H107" s="127">
        <v>16</v>
      </c>
      <c r="I107" s="127">
        <v>0</v>
      </c>
      <c r="J107" s="127">
        <v>9</v>
      </c>
      <c r="K107" s="127">
        <v>2</v>
      </c>
      <c r="L107" s="127">
        <v>0</v>
      </c>
      <c r="M107" s="127">
        <v>13</v>
      </c>
    </row>
    <row r="108" customFormat="1" ht="18" customHeight="1" spans="1:13">
      <c r="A108" s="110" t="s">
        <v>105</v>
      </c>
      <c r="B108" s="111"/>
      <c r="C108" s="112"/>
      <c r="D108" s="113" t="s">
        <v>96</v>
      </c>
      <c r="E108" s="114">
        <f t="shared" si="10"/>
        <v>1365.4080911588</v>
      </c>
      <c r="F108" s="114">
        <v>903.080632</v>
      </c>
      <c r="G108" s="114">
        <v>324.202557</v>
      </c>
      <c r="H108" s="114">
        <v>49.2897791588</v>
      </c>
      <c r="I108" s="114">
        <v>61.750484</v>
      </c>
      <c r="J108" s="114">
        <v>16.371814</v>
      </c>
      <c r="K108" s="114">
        <v>0</v>
      </c>
      <c r="L108" s="127">
        <v>0</v>
      </c>
      <c r="M108" s="127">
        <v>10.712825</v>
      </c>
    </row>
    <row r="109" customFormat="1" ht="18" customHeight="1" spans="1:13">
      <c r="A109" s="115"/>
      <c r="B109" s="116"/>
      <c r="C109" s="117"/>
      <c r="D109" s="113" t="s">
        <v>97</v>
      </c>
      <c r="E109" s="127">
        <f t="shared" si="10"/>
        <v>4185</v>
      </c>
      <c r="F109" s="127">
        <v>3906</v>
      </c>
      <c r="G109" s="127">
        <v>180</v>
      </c>
      <c r="H109" s="127">
        <v>29</v>
      </c>
      <c r="I109" s="127">
        <v>53</v>
      </c>
      <c r="J109" s="127">
        <v>8</v>
      </c>
      <c r="K109" s="127">
        <v>1</v>
      </c>
      <c r="L109" s="127">
        <v>0</v>
      </c>
      <c r="M109" s="127">
        <v>8</v>
      </c>
    </row>
    <row r="110" customFormat="1" ht="18" customHeight="1" spans="1:13">
      <c r="A110" s="115"/>
      <c r="B110" s="116"/>
      <c r="C110" s="117"/>
      <c r="D110" s="113" t="s">
        <v>99</v>
      </c>
      <c r="E110" s="114">
        <f t="shared" si="10"/>
        <v>1083.793568</v>
      </c>
      <c r="F110" s="114">
        <v>428.4629</v>
      </c>
      <c r="G110" s="114">
        <v>565.94005</v>
      </c>
      <c r="H110" s="114">
        <v>7.599736</v>
      </c>
      <c r="I110" s="114">
        <v>12.4417</v>
      </c>
      <c r="J110" s="114">
        <v>26.420704</v>
      </c>
      <c r="K110" s="114">
        <v>1</v>
      </c>
      <c r="L110" s="127">
        <v>0</v>
      </c>
      <c r="M110" s="127">
        <v>41.928478</v>
      </c>
    </row>
    <row r="111" customFormat="1" ht="18" customHeight="1" spans="1:13">
      <c r="A111" s="118"/>
      <c r="B111" s="119"/>
      <c r="C111" s="120"/>
      <c r="D111" s="113" t="s">
        <v>100</v>
      </c>
      <c r="E111" s="127">
        <f t="shared" si="10"/>
        <v>305</v>
      </c>
      <c r="F111" s="127">
        <v>94</v>
      </c>
      <c r="G111" s="127">
        <v>150</v>
      </c>
      <c r="H111" s="127">
        <v>13</v>
      </c>
      <c r="I111" s="127">
        <v>22</v>
      </c>
      <c r="J111" s="127">
        <v>16</v>
      </c>
      <c r="K111" s="127">
        <v>3</v>
      </c>
      <c r="L111" s="127">
        <v>0</v>
      </c>
      <c r="M111" s="127">
        <v>7</v>
      </c>
    </row>
    <row r="112" customFormat="1" ht="18" customHeight="1" spans="1:13">
      <c r="A112" s="110" t="s">
        <v>86</v>
      </c>
      <c r="B112" s="111"/>
      <c r="C112" s="112"/>
      <c r="D112" s="113" t="s">
        <v>96</v>
      </c>
      <c r="E112" s="114">
        <f t="shared" si="10"/>
        <v>3459.1432706586</v>
      </c>
      <c r="F112" s="114">
        <v>3091.828312</v>
      </c>
      <c r="G112" s="114">
        <v>125.894628</v>
      </c>
      <c r="H112" s="114">
        <v>236.7250096586</v>
      </c>
      <c r="I112" s="114">
        <v>0</v>
      </c>
      <c r="J112" s="114">
        <v>1.270366</v>
      </c>
      <c r="K112" s="114">
        <v>3.424955</v>
      </c>
      <c r="L112" s="114">
        <v>0</v>
      </c>
      <c r="M112" s="127">
        <v>0</v>
      </c>
    </row>
    <row r="113" customFormat="1" ht="18" customHeight="1" spans="1:13">
      <c r="A113" s="115"/>
      <c r="B113" s="116"/>
      <c r="C113" s="117"/>
      <c r="D113" s="113" t="s">
        <v>97</v>
      </c>
      <c r="E113" s="127">
        <f t="shared" si="10"/>
        <v>12246</v>
      </c>
      <c r="F113" s="127">
        <v>10528</v>
      </c>
      <c r="G113" s="127">
        <v>675</v>
      </c>
      <c r="H113" s="127">
        <v>1024</v>
      </c>
      <c r="I113" s="127">
        <v>3</v>
      </c>
      <c r="J113" s="127">
        <v>10</v>
      </c>
      <c r="K113" s="127">
        <v>6</v>
      </c>
      <c r="L113" s="127">
        <v>0</v>
      </c>
      <c r="M113" s="127">
        <v>0</v>
      </c>
    </row>
    <row r="114" customFormat="1" ht="18" customHeight="1" spans="1:13">
      <c r="A114" s="115"/>
      <c r="B114" s="116"/>
      <c r="C114" s="117"/>
      <c r="D114" s="113" t="s">
        <v>99</v>
      </c>
      <c r="E114" s="114">
        <f t="shared" si="10"/>
        <v>46.736953</v>
      </c>
      <c r="F114" s="114">
        <v>0</v>
      </c>
      <c r="G114" s="114">
        <v>40.679</v>
      </c>
      <c r="H114" s="114">
        <v>3.606557</v>
      </c>
      <c r="I114" s="127">
        <v>0</v>
      </c>
      <c r="J114" s="114">
        <v>1.101396</v>
      </c>
      <c r="K114" s="114">
        <v>1.35</v>
      </c>
      <c r="L114" s="114">
        <v>0</v>
      </c>
      <c r="M114" s="127">
        <v>0</v>
      </c>
    </row>
    <row r="115" customFormat="1" ht="18" customHeight="1" spans="1:13">
      <c r="A115" s="118"/>
      <c r="B115" s="119"/>
      <c r="C115" s="120"/>
      <c r="D115" s="113" t="s">
        <v>100</v>
      </c>
      <c r="E115" s="127">
        <f t="shared" si="10"/>
        <v>42</v>
      </c>
      <c r="F115" s="127">
        <v>0</v>
      </c>
      <c r="G115" s="127">
        <v>28</v>
      </c>
      <c r="H115" s="127">
        <v>3</v>
      </c>
      <c r="I115" s="127">
        <v>0</v>
      </c>
      <c r="J115" s="127">
        <v>11</v>
      </c>
      <c r="K115" s="127">
        <v>0</v>
      </c>
      <c r="L115" s="127">
        <v>0</v>
      </c>
      <c r="M115" s="127">
        <v>0</v>
      </c>
    </row>
    <row r="116" customFormat="1" ht="18" customHeight="1" spans="1:13">
      <c r="A116" s="110" t="s">
        <v>106</v>
      </c>
      <c r="B116" s="111"/>
      <c r="C116" s="112"/>
      <c r="D116" s="113" t="s">
        <v>96</v>
      </c>
      <c r="E116" s="114">
        <f t="shared" si="10"/>
        <v>0.0925879999948354</v>
      </c>
      <c r="F116" s="114">
        <v>-5.91171556152403e-12</v>
      </c>
      <c r="G116" s="127">
        <v>0</v>
      </c>
      <c r="H116" s="114">
        <v>7.95807864051312e-13</v>
      </c>
      <c r="I116" s="114">
        <v>0</v>
      </c>
      <c r="J116" s="127">
        <v>0</v>
      </c>
      <c r="K116" s="127">
        <v>0</v>
      </c>
      <c r="L116" s="127">
        <v>0</v>
      </c>
      <c r="M116" s="127">
        <v>0.0925879999999513</v>
      </c>
    </row>
    <row r="117" customFormat="1" ht="18" customHeight="1" spans="1:13">
      <c r="A117" s="115"/>
      <c r="B117" s="116"/>
      <c r="C117" s="117"/>
      <c r="D117" s="113" t="s">
        <v>97</v>
      </c>
      <c r="E117" s="127">
        <f t="shared" si="10"/>
        <v>1</v>
      </c>
      <c r="F117" s="127">
        <v>0</v>
      </c>
      <c r="G117" s="127">
        <v>0</v>
      </c>
      <c r="H117" s="127">
        <v>0</v>
      </c>
      <c r="I117" s="127">
        <v>0</v>
      </c>
      <c r="J117" s="127">
        <v>0</v>
      </c>
      <c r="K117" s="127">
        <v>0</v>
      </c>
      <c r="L117" s="127">
        <v>0</v>
      </c>
      <c r="M117" s="127">
        <v>1</v>
      </c>
    </row>
    <row r="118" customFormat="1" ht="18" customHeight="1" spans="1:13">
      <c r="A118" s="115"/>
      <c r="B118" s="116"/>
      <c r="C118" s="117"/>
      <c r="D118" s="113" t="s">
        <v>99</v>
      </c>
      <c r="E118" s="114">
        <f t="shared" si="10"/>
        <v>0.199999999998375</v>
      </c>
      <c r="F118" s="127">
        <v>-1.70530256582424e-12</v>
      </c>
      <c r="G118" s="127">
        <v>0</v>
      </c>
      <c r="H118" s="127">
        <v>5.90638649100583e-14</v>
      </c>
      <c r="I118" s="114">
        <v>0.2</v>
      </c>
      <c r="J118" s="127">
        <v>0</v>
      </c>
      <c r="K118" s="127">
        <v>0</v>
      </c>
      <c r="L118" s="127">
        <v>0</v>
      </c>
      <c r="M118" s="127">
        <v>2.1316282072803e-14</v>
      </c>
    </row>
    <row r="119" customFormat="1" ht="18" customHeight="1" spans="1:13">
      <c r="A119" s="118"/>
      <c r="B119" s="119"/>
      <c r="C119" s="120"/>
      <c r="D119" s="113" t="s">
        <v>100</v>
      </c>
      <c r="E119" s="127">
        <f t="shared" si="10"/>
        <v>0</v>
      </c>
      <c r="F119" s="127">
        <v>0</v>
      </c>
      <c r="G119" s="127">
        <v>0</v>
      </c>
      <c r="H119" s="127">
        <v>0</v>
      </c>
      <c r="I119" s="127">
        <v>0</v>
      </c>
      <c r="J119" s="127">
        <v>0</v>
      </c>
      <c r="K119" s="127">
        <v>0</v>
      </c>
      <c r="L119" s="127">
        <v>0</v>
      </c>
      <c r="M119" s="127">
        <v>0</v>
      </c>
    </row>
  </sheetData>
  <mergeCells count="46">
    <mergeCell ref="A1:M1"/>
    <mergeCell ref="A2:K2"/>
    <mergeCell ref="A3:D3"/>
    <mergeCell ref="A41:D41"/>
    <mergeCell ref="A42:D42"/>
    <mergeCell ref="A43:D43"/>
    <mergeCell ref="A44:D44"/>
    <mergeCell ref="A45:D45"/>
    <mergeCell ref="A46:D46"/>
    <mergeCell ref="A47:D47"/>
    <mergeCell ref="A48:D48"/>
    <mergeCell ref="A49:K49"/>
    <mergeCell ref="A50:K50"/>
    <mergeCell ref="A51:D51"/>
    <mergeCell ref="B84:D84"/>
    <mergeCell ref="B85:D85"/>
    <mergeCell ref="B86:D86"/>
    <mergeCell ref="B87:D87"/>
    <mergeCell ref="A13:A35"/>
    <mergeCell ref="A61:A83"/>
    <mergeCell ref="A84:A91"/>
    <mergeCell ref="B13:B23"/>
    <mergeCell ref="B61:B70"/>
    <mergeCell ref="C13:C17"/>
    <mergeCell ref="C18:C23"/>
    <mergeCell ref="C61:C65"/>
    <mergeCell ref="C66:C70"/>
    <mergeCell ref="A4:C7"/>
    <mergeCell ref="A8:C12"/>
    <mergeCell ref="B24:C29"/>
    <mergeCell ref="B30:C32"/>
    <mergeCell ref="B33:C35"/>
    <mergeCell ref="A36:C40"/>
    <mergeCell ref="A52:C56"/>
    <mergeCell ref="A57:C60"/>
    <mergeCell ref="B71:C75"/>
    <mergeCell ref="B76:C79"/>
    <mergeCell ref="B80:C83"/>
    <mergeCell ref="B88:C91"/>
    <mergeCell ref="A92:C95"/>
    <mergeCell ref="A96:C99"/>
    <mergeCell ref="A100:C103"/>
    <mergeCell ref="A104:C107"/>
    <mergeCell ref="A108:C111"/>
    <mergeCell ref="A112:C115"/>
    <mergeCell ref="A116:C119"/>
  </mergeCells>
  <pageMargins left="0.329166666666667" right="0.138888888888889" top="0.669444444444445" bottom="0.338888888888889" header="0.5" footer="0.16875"/>
  <pageSetup paperSize="9" scale="80" orientation="portrait"/>
  <headerFooter alignWithMargins="0">
    <oddFooter>&amp;C&amp;A&amp;R第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28"/>
  <sheetViews>
    <sheetView workbookViewId="0">
      <pane xSplit="3" ySplit="2" topLeftCell="X3" activePane="bottomRight" state="frozen"/>
      <selection/>
      <selection pane="topRight"/>
      <selection pane="bottomLeft"/>
      <selection pane="bottomRight" activeCell="A19" sqref="$A19:$XFD19"/>
    </sheetView>
  </sheetViews>
  <sheetFormatPr defaultColWidth="9" defaultRowHeight="18" customHeight="1"/>
  <cols>
    <col min="1" max="1" width="6.25" style="2" customWidth="1"/>
    <col min="2" max="2" width="10.125" style="29" customWidth="1"/>
    <col min="3" max="3" width="14.5" style="29" customWidth="1"/>
    <col min="4" max="4" width="12.125" style="30" customWidth="1"/>
    <col min="5" max="5" width="12.875" style="31" customWidth="1"/>
    <col min="6" max="6" width="10.125" style="31" customWidth="1"/>
    <col min="7" max="7" width="12.25" style="32" customWidth="1"/>
    <col min="8" max="8" width="11.875" style="33" customWidth="1"/>
    <col min="9" max="9" width="9.5" style="31" customWidth="1"/>
    <col min="10" max="10" width="12.375" style="30" customWidth="1"/>
    <col min="11" max="11" width="12.25" style="34" customWidth="1"/>
    <col min="12" max="12" width="10" customWidth="1"/>
    <col min="13" max="13" width="13.25" customWidth="1"/>
    <col min="14" max="14" width="13.125" style="35" customWidth="1"/>
    <col min="15" max="16" width="11.75" customWidth="1"/>
    <col min="17" max="17" width="10.5" style="35" customWidth="1"/>
    <col min="18" max="18" width="9.25" style="34" customWidth="1"/>
    <col min="19" max="19" width="11.75" customWidth="1"/>
    <col min="20" max="20" width="12.75" style="35" customWidth="1"/>
    <col min="21" max="21" width="11.75" style="35" customWidth="1"/>
    <col min="22" max="22" width="11.375" customWidth="1"/>
    <col min="23" max="23" width="11.375" style="35" customWidth="1"/>
    <col min="24" max="24" width="10.5" customWidth="1"/>
    <col min="25" max="25" width="12.25" customWidth="1"/>
    <col min="26" max="26" width="11.625" style="35" customWidth="1"/>
    <col min="28" max="28" width="11.375" customWidth="1"/>
    <col min="29" max="29" width="14.375" style="35" customWidth="1"/>
    <col min="30" max="30" width="10.725" customWidth="1"/>
    <col min="31" max="31" width="13.375" customWidth="1"/>
    <col min="32" max="32" width="13.375" style="35" customWidth="1"/>
    <col min="34" max="34" width="13" customWidth="1"/>
    <col min="35" max="35" width="13.875" style="35" customWidth="1"/>
    <col min="37" max="37" width="13.125" customWidth="1"/>
    <col min="38" max="38" width="15.75" style="35" customWidth="1"/>
  </cols>
  <sheetData>
    <row r="1" ht="33.6" customHeight="1"/>
    <row r="2" s="2" customFormat="1" ht="22.15" customHeight="1" spans="1:39">
      <c r="A2" s="36" t="s">
        <v>60</v>
      </c>
      <c r="B2" s="37"/>
      <c r="C2" s="38"/>
      <c r="D2" s="39">
        <v>42736</v>
      </c>
      <c r="E2" s="40">
        <v>42370</v>
      </c>
      <c r="F2" s="41" t="s">
        <v>107</v>
      </c>
      <c r="G2" s="42" t="s">
        <v>108</v>
      </c>
      <c r="H2" s="41" t="s">
        <v>109</v>
      </c>
      <c r="I2" s="41" t="s">
        <v>107</v>
      </c>
      <c r="J2" s="42" t="s">
        <v>110</v>
      </c>
      <c r="K2" s="41" t="s">
        <v>111</v>
      </c>
      <c r="L2" s="41" t="s">
        <v>107</v>
      </c>
      <c r="M2" s="84" t="s">
        <v>112</v>
      </c>
      <c r="N2" s="85" t="s">
        <v>113</v>
      </c>
      <c r="O2" s="41" t="s">
        <v>107</v>
      </c>
      <c r="P2" s="46" t="s">
        <v>114</v>
      </c>
      <c r="Q2" s="85" t="s">
        <v>115</v>
      </c>
      <c r="R2" s="41" t="s">
        <v>107</v>
      </c>
      <c r="S2" s="84" t="s">
        <v>116</v>
      </c>
      <c r="T2" s="85" t="s">
        <v>117</v>
      </c>
      <c r="U2" s="41" t="s">
        <v>107</v>
      </c>
      <c r="V2" s="84" t="s">
        <v>118</v>
      </c>
      <c r="W2" s="85" t="s">
        <v>119</v>
      </c>
      <c r="X2" s="41" t="s">
        <v>107</v>
      </c>
      <c r="Y2" s="84" t="s">
        <v>120</v>
      </c>
      <c r="Z2" s="85" t="s">
        <v>121</v>
      </c>
      <c r="AA2" s="41" t="s">
        <v>107</v>
      </c>
      <c r="AB2" s="84" t="s">
        <v>122</v>
      </c>
      <c r="AC2" s="85" t="s">
        <v>123</v>
      </c>
      <c r="AD2" s="41" t="s">
        <v>107</v>
      </c>
      <c r="AE2" s="84" t="s">
        <v>124</v>
      </c>
      <c r="AF2" s="85" t="s">
        <v>125</v>
      </c>
      <c r="AG2" s="41" t="s">
        <v>107</v>
      </c>
      <c r="AH2" s="84" t="s">
        <v>126</v>
      </c>
      <c r="AI2" s="85" t="s">
        <v>127</v>
      </c>
      <c r="AJ2" s="41" t="s">
        <v>107</v>
      </c>
      <c r="AK2" s="84" t="s">
        <v>128</v>
      </c>
      <c r="AL2" s="85" t="s">
        <v>129</v>
      </c>
      <c r="AM2" s="41" t="s">
        <v>107</v>
      </c>
    </row>
    <row r="3" ht="22.15" customHeight="1" spans="1:39">
      <c r="A3" s="43" t="s">
        <v>71</v>
      </c>
      <c r="B3" s="44" t="s">
        <v>130</v>
      </c>
      <c r="C3" s="45"/>
      <c r="D3" s="46">
        <v>10244.507146</v>
      </c>
      <c r="E3" s="47">
        <v>9387.047027</v>
      </c>
      <c r="F3" s="47">
        <f>SUM(D3-E3)/E3*100</f>
        <v>9.13450328451196</v>
      </c>
      <c r="G3" s="46">
        <v>17280.19952</v>
      </c>
      <c r="H3" s="47">
        <v>15842.376071</v>
      </c>
      <c r="I3" s="47">
        <f t="shared" ref="I3" si="0">SUM(G3-H3)/H3*100</f>
        <v>9.07580682693168</v>
      </c>
      <c r="J3" s="46">
        <v>25633.649657</v>
      </c>
      <c r="K3" s="47">
        <v>23946.931134</v>
      </c>
      <c r="L3" s="47">
        <f>SUM(J3-K3)/K3*100</f>
        <v>7.04356860410055</v>
      </c>
      <c r="M3" s="46">
        <v>33001.43677</v>
      </c>
      <c r="N3" s="47">
        <v>34600.367828</v>
      </c>
      <c r="O3" s="47">
        <f>SUM(M3-N3)/N3*100</f>
        <v>-4.62113890218844</v>
      </c>
      <c r="P3" s="46">
        <v>39828.633456</v>
      </c>
      <c r="Q3" s="47">
        <v>40363.472966</v>
      </c>
      <c r="R3" s="47">
        <f>SUM(P3-Q3)/Q3*100</f>
        <v>-1.32505820411073</v>
      </c>
      <c r="S3" s="91">
        <v>54867.02211</v>
      </c>
      <c r="T3" s="47">
        <v>48783.14754594</v>
      </c>
      <c r="U3" s="47">
        <f>SUM(S3-T3)/T3*100</f>
        <v>12.4712628645593</v>
      </c>
      <c r="V3" s="46">
        <v>62769.426137</v>
      </c>
      <c r="W3" s="47">
        <v>55644.961098</v>
      </c>
      <c r="X3" s="47">
        <f>SUM(V3-W3)/W3*100</f>
        <v>12.8034325092844</v>
      </c>
      <c r="Y3" s="46">
        <v>70597.651256</v>
      </c>
      <c r="Z3" s="47">
        <v>63208.279251</v>
      </c>
      <c r="AA3" s="47">
        <f>SUM(Y3-Z3)/Z3*100</f>
        <v>11.6905128450924</v>
      </c>
      <c r="AB3" s="46">
        <v>79232.678804</v>
      </c>
      <c r="AC3" s="47">
        <v>71737.728652</v>
      </c>
      <c r="AD3" s="47">
        <f>SUM(AB3-AC3)/AC3*100</f>
        <v>10.4477104207718</v>
      </c>
      <c r="AE3" s="46">
        <v>87008.060068</v>
      </c>
      <c r="AF3" s="47">
        <v>80673.593651</v>
      </c>
      <c r="AG3" s="47">
        <f>SUM(AE3-AF3)/AF3*100</f>
        <v>7.85197005652601</v>
      </c>
      <c r="AH3" s="46"/>
      <c r="AI3" s="47">
        <v>90316.10007</v>
      </c>
      <c r="AJ3" s="47">
        <f>SUM(AH3-AI3)/AI3*100</f>
        <v>-100</v>
      </c>
      <c r="AK3" s="91"/>
      <c r="AL3" s="47">
        <v>101309.190988</v>
      </c>
      <c r="AM3" s="47">
        <f>SUM(AK3-AL3)/AL3*100</f>
        <v>-100</v>
      </c>
    </row>
    <row r="4" ht="22" customHeight="1" spans="1:39">
      <c r="A4" s="48"/>
      <c r="B4" s="44" t="s">
        <v>131</v>
      </c>
      <c r="C4" s="45"/>
      <c r="D4" s="46">
        <v>89736.056124</v>
      </c>
      <c r="E4" s="47">
        <v>70672.96615</v>
      </c>
      <c r="F4" s="47">
        <f t="shared" ref="F4:F13" si="1">SUM(D4-E4)/E4*100</f>
        <v>26.9736661873502</v>
      </c>
      <c r="G4" s="46">
        <v>124087.75</v>
      </c>
      <c r="H4" s="47">
        <v>124378.832604</v>
      </c>
      <c r="I4" s="47">
        <f t="shared" ref="I4:I16" si="2">SUM(G4-H4)/H4*100</f>
        <v>-0.234029052939217</v>
      </c>
      <c r="J4" s="46">
        <v>161450.040746</v>
      </c>
      <c r="K4" s="47">
        <v>155622.918943</v>
      </c>
      <c r="L4" s="47">
        <f t="shared" ref="L4:L16" si="3">SUM(J4-K4)/K4*100</f>
        <v>3.74438536597191</v>
      </c>
      <c r="M4" s="46">
        <v>173342.064407</v>
      </c>
      <c r="N4" s="47">
        <v>168012.110116</v>
      </c>
      <c r="O4" s="47">
        <f t="shared" ref="O4:O16" si="4">SUM(M4-N4)/N4*100</f>
        <v>3.17236316317917</v>
      </c>
      <c r="P4" s="46">
        <v>186882.216985</v>
      </c>
      <c r="Q4" s="47">
        <v>178710.442165</v>
      </c>
      <c r="R4" s="92">
        <f t="shared" ref="R4:R16" si="5">SUM(P4-Q4)/Q4*100</f>
        <v>4.57263421264168</v>
      </c>
      <c r="S4" s="91">
        <v>209518.71802</v>
      </c>
      <c r="T4" s="47">
        <v>208272.699598</v>
      </c>
      <c r="U4" s="93">
        <f t="shared" ref="U4:U16" si="6">SUM(S4-T4)/T4*100</f>
        <v>0.598262962166928</v>
      </c>
      <c r="V4" s="46">
        <v>226868.668027</v>
      </c>
      <c r="W4" s="47">
        <v>219493.169332</v>
      </c>
      <c r="X4" s="94">
        <f t="shared" ref="X4:X16" si="7">SUM(V4-W4)/W4*100</f>
        <v>3.36024064778254</v>
      </c>
      <c r="Y4" s="46">
        <v>247479.367404</v>
      </c>
      <c r="Z4" s="47">
        <v>232965.785116</v>
      </c>
      <c r="AA4" s="94">
        <f t="shared" ref="AA4:AA16" si="8">SUM(Y4-Z4)/Z4*100</f>
        <v>6.22992010641103</v>
      </c>
      <c r="AB4" s="46">
        <v>274064.164426</v>
      </c>
      <c r="AC4" s="47">
        <v>248136.333191</v>
      </c>
      <c r="AD4" s="47">
        <f t="shared" ref="AD4:AD16" si="9">SUM(AB4-AC4)/AC4*100</f>
        <v>10.449026509569</v>
      </c>
      <c r="AE4" s="46">
        <v>291470.041768</v>
      </c>
      <c r="AF4" s="47">
        <v>259652.562069</v>
      </c>
      <c r="AG4" s="47">
        <f t="shared" ref="AG4:AG16" si="10">SUM(AE4-AF4)/AF4*100</f>
        <v>12.2538670311849</v>
      </c>
      <c r="AH4" s="46"/>
      <c r="AI4" s="47">
        <v>266857.926293</v>
      </c>
      <c r="AJ4" s="47">
        <f t="shared" ref="AJ4:AJ16" si="11">SUM(AH4-AI4)/AI4*100</f>
        <v>-100</v>
      </c>
      <c r="AK4" s="91"/>
      <c r="AL4" s="47">
        <v>275586.476589</v>
      </c>
      <c r="AM4" s="47">
        <f t="shared" ref="AM4:AM16" si="12">SUM(AK4-AL4)/AL4*100</f>
        <v>-100</v>
      </c>
    </row>
    <row r="5" s="25" customFormat="1" ht="22.15" customHeight="1" spans="1:39">
      <c r="A5" s="49"/>
      <c r="B5" s="50" t="s">
        <v>44</v>
      </c>
      <c r="C5" s="51"/>
      <c r="D5" s="52">
        <f>SUM(D3:D4)</f>
        <v>99980.56327</v>
      </c>
      <c r="E5" s="53">
        <v>80060.013177</v>
      </c>
      <c r="F5" s="53">
        <f t="shared" si="1"/>
        <v>24.8820220013689</v>
      </c>
      <c r="G5" s="52">
        <f>SUM(G3:G4)</f>
        <v>141367.94952</v>
      </c>
      <c r="H5" s="53">
        <v>140221.208675</v>
      </c>
      <c r="I5" s="53">
        <f t="shared" si="2"/>
        <v>0.817808415599861</v>
      </c>
      <c r="J5" s="52">
        <f>SUM(J3:J4)</f>
        <v>187083.690403</v>
      </c>
      <c r="K5" s="53">
        <v>179569.850077</v>
      </c>
      <c r="L5" s="53">
        <f t="shared" si="3"/>
        <v>4.18435518143944</v>
      </c>
      <c r="M5" s="52">
        <f>SUM(M3:M4)</f>
        <v>206343.501177</v>
      </c>
      <c r="N5" s="53">
        <v>202612.477944</v>
      </c>
      <c r="O5" s="53">
        <f t="shared" si="4"/>
        <v>1.8414577773592</v>
      </c>
      <c r="P5" s="52">
        <f>SUM(P3:P4)</f>
        <v>226710.850441</v>
      </c>
      <c r="Q5" s="53">
        <v>219073.915131</v>
      </c>
      <c r="R5" s="95">
        <f t="shared" si="5"/>
        <v>3.48600850330964</v>
      </c>
      <c r="S5" s="96">
        <f>SUM(S3:S4)</f>
        <v>264385.74013</v>
      </c>
      <c r="T5" s="53">
        <v>257055.84714394</v>
      </c>
      <c r="U5" s="95">
        <f t="shared" si="6"/>
        <v>2.8514788002296</v>
      </c>
      <c r="V5" s="52">
        <f>SUM(V3:V4)</f>
        <v>289638.094164</v>
      </c>
      <c r="W5" s="53">
        <v>275138.13043</v>
      </c>
      <c r="X5" s="97">
        <f t="shared" si="7"/>
        <v>5.27006697012104</v>
      </c>
      <c r="Y5" s="52">
        <f>SUM(Y3:Y4)</f>
        <v>318077.01866</v>
      </c>
      <c r="Z5" s="53">
        <v>296174.064367</v>
      </c>
      <c r="AA5" s="97">
        <f t="shared" si="8"/>
        <v>7.3952978765417</v>
      </c>
      <c r="AB5" s="52">
        <f>SUM(AB3:AB4)</f>
        <v>353296.84323</v>
      </c>
      <c r="AC5" s="53">
        <v>319874.061843</v>
      </c>
      <c r="AD5" s="53">
        <f t="shared" si="9"/>
        <v>10.4487313520921</v>
      </c>
      <c r="AE5" s="52">
        <f>SUM(AE3:AE4)</f>
        <v>378478.101836</v>
      </c>
      <c r="AF5" s="53">
        <v>340326.15572</v>
      </c>
      <c r="AG5" s="53">
        <f t="shared" si="10"/>
        <v>11.2104066862816</v>
      </c>
      <c r="AH5" s="52"/>
      <c r="AI5" s="53">
        <v>357174.026363</v>
      </c>
      <c r="AJ5" s="53">
        <f t="shared" si="11"/>
        <v>-100</v>
      </c>
      <c r="AK5" s="96"/>
      <c r="AL5" s="53">
        <v>376895.667577</v>
      </c>
      <c r="AM5" s="53">
        <f t="shared" si="12"/>
        <v>-100</v>
      </c>
    </row>
    <row r="6" ht="22.15" customHeight="1" spans="1:39">
      <c r="A6" s="43" t="s">
        <v>132</v>
      </c>
      <c r="B6" s="44" t="s">
        <v>130</v>
      </c>
      <c r="C6" s="45"/>
      <c r="D6" s="46">
        <v>4614.2916420003</v>
      </c>
      <c r="E6" s="47">
        <v>3965.5360360008</v>
      </c>
      <c r="F6" s="47">
        <f t="shared" si="1"/>
        <v>16.3598464396698</v>
      </c>
      <c r="G6" s="46">
        <v>8051.8053779997</v>
      </c>
      <c r="H6" s="47">
        <v>6933.8048709994</v>
      </c>
      <c r="I6" s="47">
        <f t="shared" si="2"/>
        <v>16.1239107214616</v>
      </c>
      <c r="J6" s="46">
        <v>12483.6923139996</v>
      </c>
      <c r="K6" s="47">
        <v>11173.5132499991</v>
      </c>
      <c r="L6" s="47">
        <f t="shared" si="3"/>
        <v>11.7257574648744</v>
      </c>
      <c r="M6" s="46">
        <v>16502.1234499998</v>
      </c>
      <c r="N6" s="47">
        <v>14467.9397280009</v>
      </c>
      <c r="O6" s="47">
        <f t="shared" si="4"/>
        <v>14.0599405322514</v>
      </c>
      <c r="P6" s="46">
        <v>19820.8053979979</v>
      </c>
      <c r="Q6" s="47">
        <v>17956.0153679989</v>
      </c>
      <c r="R6" s="47">
        <f t="shared" si="5"/>
        <v>10.3853220872289</v>
      </c>
      <c r="S6" s="91">
        <v>23943.4630199987</v>
      </c>
      <c r="T6" s="47">
        <v>21553.7720320018</v>
      </c>
      <c r="U6" s="47">
        <f t="shared" si="6"/>
        <v>11.0871126615278</v>
      </c>
      <c r="V6" s="46">
        <v>28040.8185170006</v>
      </c>
      <c r="W6" s="47">
        <v>25093.1794790022</v>
      </c>
      <c r="X6" s="47">
        <f t="shared" si="7"/>
        <v>11.7467738214082</v>
      </c>
      <c r="Y6" s="46">
        <v>32644.1621350019</v>
      </c>
      <c r="Z6" s="47">
        <v>28775.7925740031</v>
      </c>
      <c r="AA6" s="47">
        <f t="shared" si="8"/>
        <v>13.4431381900271</v>
      </c>
      <c r="AB6" s="46">
        <v>37126.5801879984</v>
      </c>
      <c r="AC6" s="47">
        <v>33020.1386889998</v>
      </c>
      <c r="AD6" s="47">
        <f t="shared" si="9"/>
        <v>12.4361727783009</v>
      </c>
      <c r="AE6" s="46">
        <v>41178.4216729992</v>
      </c>
      <c r="AF6" s="47">
        <v>36636.1936729988</v>
      </c>
      <c r="AG6" s="47">
        <f t="shared" si="10"/>
        <v>12.3981984606334</v>
      </c>
      <c r="AH6" s="46"/>
      <c r="AI6" s="47">
        <v>42450.4046489985</v>
      </c>
      <c r="AJ6" s="47">
        <f t="shared" si="11"/>
        <v>-100</v>
      </c>
      <c r="AK6" s="91"/>
      <c r="AL6" s="47">
        <v>48745.536444999</v>
      </c>
      <c r="AM6" s="47">
        <f t="shared" si="12"/>
        <v>-100</v>
      </c>
    </row>
    <row r="7" ht="22.15" customHeight="1" spans="1:39">
      <c r="A7" s="48"/>
      <c r="B7" s="44" t="s">
        <v>131</v>
      </c>
      <c r="C7" s="45"/>
      <c r="D7" s="46">
        <v>12572.803753</v>
      </c>
      <c r="E7" s="47">
        <v>9750.569755</v>
      </c>
      <c r="F7" s="47">
        <f t="shared" si="1"/>
        <v>28.9442983221856</v>
      </c>
      <c r="G7" s="46">
        <v>24295.45</v>
      </c>
      <c r="H7" s="47">
        <v>21232.252111</v>
      </c>
      <c r="I7" s="47">
        <f t="shared" si="2"/>
        <v>14.4270983265737</v>
      </c>
      <c r="J7" s="46">
        <v>33782.25672</v>
      </c>
      <c r="K7" s="47">
        <v>30319.49587</v>
      </c>
      <c r="L7" s="47">
        <f t="shared" si="3"/>
        <v>11.4209050996335</v>
      </c>
      <c r="M7" s="46">
        <v>38230.450116</v>
      </c>
      <c r="N7" s="47">
        <v>36763.823408</v>
      </c>
      <c r="O7" s="47">
        <f t="shared" si="4"/>
        <v>3.989320402624</v>
      </c>
      <c r="P7" s="46">
        <v>41613.071251</v>
      </c>
      <c r="Q7" s="47">
        <v>42369.890296</v>
      </c>
      <c r="R7" s="92">
        <f t="shared" si="5"/>
        <v>-1.78621903364108</v>
      </c>
      <c r="S7" s="91">
        <v>45827.821398</v>
      </c>
      <c r="T7" s="47">
        <v>48047.370285</v>
      </c>
      <c r="U7" s="93">
        <f t="shared" si="6"/>
        <v>-4.61950128349253</v>
      </c>
      <c r="V7" s="46">
        <v>49632.946501</v>
      </c>
      <c r="W7" s="47">
        <v>53005.376651</v>
      </c>
      <c r="X7" s="94">
        <f t="shared" si="7"/>
        <v>-6.36243031005115</v>
      </c>
      <c r="Y7" s="46">
        <v>53698.186964</v>
      </c>
      <c r="Z7" s="47">
        <v>58164.422438</v>
      </c>
      <c r="AA7" s="94">
        <f t="shared" si="8"/>
        <v>-7.67863805191352</v>
      </c>
      <c r="AB7" s="46">
        <v>58171.145393</v>
      </c>
      <c r="AC7" s="47">
        <v>62850.746846</v>
      </c>
      <c r="AD7" s="47">
        <f t="shared" si="9"/>
        <v>-7.44557811614585</v>
      </c>
      <c r="AE7" s="46">
        <v>62240.203328</v>
      </c>
      <c r="AF7" s="47">
        <v>66766.609621</v>
      </c>
      <c r="AG7" s="47">
        <f t="shared" si="10"/>
        <v>-6.7794460714631</v>
      </c>
      <c r="AH7" s="46"/>
      <c r="AI7" s="47">
        <v>71360.527087</v>
      </c>
      <c r="AJ7" s="47">
        <f t="shared" si="11"/>
        <v>-100</v>
      </c>
      <c r="AK7" s="91"/>
      <c r="AL7" s="47">
        <v>77709.446254</v>
      </c>
      <c r="AM7" s="47">
        <f t="shared" si="12"/>
        <v>-100</v>
      </c>
    </row>
    <row r="8" s="25" customFormat="1" ht="22.15" customHeight="1" spans="1:39">
      <c r="A8" s="48"/>
      <c r="B8" s="54" t="s">
        <v>44</v>
      </c>
      <c r="C8" s="55"/>
      <c r="D8" s="52">
        <f>SUM(D6:D7)</f>
        <v>17187.0953950003</v>
      </c>
      <c r="E8" s="53">
        <v>13716.1057910008</v>
      </c>
      <c r="F8" s="53">
        <f t="shared" si="1"/>
        <v>25.3059407450534</v>
      </c>
      <c r="G8" s="52">
        <f>SUM(G6:G7)</f>
        <v>32347.2553779997</v>
      </c>
      <c r="H8" s="53">
        <v>28166.0569819994</v>
      </c>
      <c r="I8" s="53">
        <f t="shared" si="2"/>
        <v>14.8448126717646</v>
      </c>
      <c r="J8" s="52">
        <f>SUM(J6:J7)</f>
        <v>46265.9490339996</v>
      </c>
      <c r="K8" s="53">
        <v>41493.0091199991</v>
      </c>
      <c r="L8" s="53">
        <f t="shared" si="3"/>
        <v>11.5029977705329</v>
      </c>
      <c r="M8" s="52">
        <f>SUM(M6:M7)</f>
        <v>54732.5735659998</v>
      </c>
      <c r="N8" s="53">
        <v>51231.7631360009</v>
      </c>
      <c r="O8" s="53">
        <f t="shared" si="4"/>
        <v>6.83328118281929</v>
      </c>
      <c r="P8" s="52">
        <f>SUM(P6:P7)</f>
        <v>61433.8766489979</v>
      </c>
      <c r="Q8" s="53">
        <v>60325.9056639989</v>
      </c>
      <c r="R8" s="53">
        <f t="shared" si="5"/>
        <v>1.8366421072402</v>
      </c>
      <c r="S8" s="96">
        <f>SUM(S6:S7)</f>
        <v>69771.2844179987</v>
      </c>
      <c r="T8" s="53">
        <v>69601.1423170018</v>
      </c>
      <c r="U8" s="53">
        <f t="shared" si="6"/>
        <v>0.244453029552302</v>
      </c>
      <c r="V8" s="52">
        <f>SUM(V6:V7)</f>
        <v>77673.7650180006</v>
      </c>
      <c r="W8" s="53">
        <v>78098.5561300022</v>
      </c>
      <c r="X8" s="53">
        <f t="shared" si="7"/>
        <v>-0.543916729131974</v>
      </c>
      <c r="Y8" s="52">
        <f>SUM(Y6:Y7)</f>
        <v>86342.3490990019</v>
      </c>
      <c r="Z8" s="53">
        <v>86940.2150120031</v>
      </c>
      <c r="AA8" s="53">
        <f t="shared" si="8"/>
        <v>-0.687674757784591</v>
      </c>
      <c r="AB8" s="52">
        <f>SUM(AB6:AB7)</f>
        <v>95297.7255809984</v>
      </c>
      <c r="AC8" s="53">
        <v>95870.8855349998</v>
      </c>
      <c r="AD8" s="53">
        <f t="shared" si="9"/>
        <v>-0.597845686730571</v>
      </c>
      <c r="AE8" s="52">
        <f>SUM(AE6:AE7)</f>
        <v>103418.625000999</v>
      </c>
      <c r="AF8" s="53">
        <v>103402.803293999</v>
      </c>
      <c r="AG8" s="53">
        <f t="shared" si="10"/>
        <v>0.0153010426180066</v>
      </c>
      <c r="AH8" s="52"/>
      <c r="AI8" s="53">
        <v>113810.931735999</v>
      </c>
      <c r="AJ8" s="53">
        <f t="shared" si="11"/>
        <v>-100</v>
      </c>
      <c r="AK8" s="96"/>
      <c r="AL8" s="53">
        <v>126454.982698999</v>
      </c>
      <c r="AM8" s="53">
        <f t="shared" si="12"/>
        <v>-100</v>
      </c>
    </row>
    <row r="9" s="26" customFormat="1" ht="22.15" customHeight="1" spans="1:39">
      <c r="A9" s="56" t="s">
        <v>21</v>
      </c>
      <c r="B9" s="57"/>
      <c r="C9" s="58"/>
      <c r="D9" s="59">
        <v>64642.877308</v>
      </c>
      <c r="E9" s="60">
        <v>53563.513102</v>
      </c>
      <c r="F9" s="53">
        <f t="shared" si="1"/>
        <v>20.6845361037126</v>
      </c>
      <c r="G9" s="59">
        <v>87467.44</v>
      </c>
      <c r="H9" s="60">
        <v>97460.682193</v>
      </c>
      <c r="I9" s="60">
        <f t="shared" si="2"/>
        <v>-10.2536140401834</v>
      </c>
      <c r="J9" s="59">
        <v>109729.250657</v>
      </c>
      <c r="K9" s="60">
        <v>116707.269058</v>
      </c>
      <c r="L9" s="60">
        <f t="shared" si="3"/>
        <v>-5.97907778780441</v>
      </c>
      <c r="M9" s="59">
        <v>114831.926231</v>
      </c>
      <c r="N9" s="60">
        <v>123683.004297</v>
      </c>
      <c r="O9" s="60">
        <f t="shared" si="4"/>
        <v>-7.15626056814233</v>
      </c>
      <c r="P9" s="86">
        <v>120475.278806</v>
      </c>
      <c r="Q9" s="60">
        <v>128246.788252</v>
      </c>
      <c r="R9" s="60">
        <f t="shared" si="5"/>
        <v>-6.05980824309555</v>
      </c>
      <c r="S9" s="86">
        <v>128933.833397</v>
      </c>
      <c r="T9" s="60">
        <v>148022.080205</v>
      </c>
      <c r="U9" s="60">
        <f t="shared" si="6"/>
        <v>-12.8955401664158</v>
      </c>
      <c r="V9" s="59">
        <v>137594.671713</v>
      </c>
      <c r="W9" s="60">
        <v>152136.269459</v>
      </c>
      <c r="X9" s="60">
        <f t="shared" si="7"/>
        <v>-9.5582715401858</v>
      </c>
      <c r="Y9" s="59">
        <v>146942.048437</v>
      </c>
      <c r="Z9" s="60">
        <v>157916.966563</v>
      </c>
      <c r="AA9" s="60">
        <f t="shared" si="8"/>
        <v>-6.94980302931644</v>
      </c>
      <c r="AB9" s="59">
        <v>161897.445845</v>
      </c>
      <c r="AC9" s="60">
        <v>163834.191871</v>
      </c>
      <c r="AD9" s="60">
        <f t="shared" si="9"/>
        <v>-1.18213786992946</v>
      </c>
      <c r="AE9" s="59">
        <v>170535.388231</v>
      </c>
      <c r="AF9" s="60">
        <v>168362.44152</v>
      </c>
      <c r="AG9" s="60">
        <f t="shared" si="10"/>
        <v>1.29063625555814</v>
      </c>
      <c r="AH9" s="59"/>
      <c r="AI9" s="60">
        <v>171515.789737</v>
      </c>
      <c r="AJ9" s="60">
        <f t="shared" si="11"/>
        <v>-100</v>
      </c>
      <c r="AK9" s="86"/>
      <c r="AL9" s="60">
        <v>173893.757196</v>
      </c>
      <c r="AM9" s="60">
        <f t="shared" si="12"/>
        <v>-100</v>
      </c>
    </row>
    <row r="10" ht="22.15" customHeight="1" spans="1:39">
      <c r="A10" s="44" t="s">
        <v>133</v>
      </c>
      <c r="B10" s="61"/>
      <c r="C10" s="45"/>
      <c r="D10" s="46">
        <v>12552</v>
      </c>
      <c r="E10" s="62">
        <v>9934</v>
      </c>
      <c r="F10" s="47">
        <f t="shared" si="1"/>
        <v>26.3539359774512</v>
      </c>
      <c r="G10" s="46">
        <v>11785</v>
      </c>
      <c r="H10" s="47">
        <v>10864</v>
      </c>
      <c r="I10" s="47">
        <f t="shared" si="2"/>
        <v>8.47754050073638</v>
      </c>
      <c r="J10" s="87">
        <v>12282</v>
      </c>
      <c r="K10" s="47">
        <v>10193</v>
      </c>
      <c r="L10" s="47">
        <f t="shared" si="3"/>
        <v>20.4944569802806</v>
      </c>
      <c r="M10" s="87">
        <v>12334</v>
      </c>
      <c r="N10" s="6">
        <v>9819</v>
      </c>
      <c r="O10" s="47">
        <f t="shared" si="4"/>
        <v>25.6136062735513</v>
      </c>
      <c r="P10" s="87">
        <v>12327</v>
      </c>
      <c r="Q10" s="6">
        <v>10954</v>
      </c>
      <c r="R10" s="47">
        <f t="shared" si="5"/>
        <v>12.5342340697462</v>
      </c>
      <c r="S10" s="91">
        <v>12892</v>
      </c>
      <c r="T10" s="6">
        <v>11832</v>
      </c>
      <c r="U10" s="47">
        <f t="shared" si="6"/>
        <v>8.95875591615957</v>
      </c>
      <c r="V10" s="87">
        <v>12258</v>
      </c>
      <c r="W10" s="6">
        <v>12014</v>
      </c>
      <c r="X10" s="94">
        <f t="shared" si="7"/>
        <v>2.03096387547861</v>
      </c>
      <c r="Y10" s="87">
        <v>12419</v>
      </c>
      <c r="Z10" s="6">
        <v>13065</v>
      </c>
      <c r="AA10" s="94">
        <f t="shared" si="8"/>
        <v>-4.94450822809032</v>
      </c>
      <c r="AB10" s="101">
        <v>12593</v>
      </c>
      <c r="AC10" s="6">
        <v>13593</v>
      </c>
      <c r="AD10" s="47">
        <f t="shared" si="9"/>
        <v>-7.35672772750681</v>
      </c>
      <c r="AE10" s="87">
        <v>12399</v>
      </c>
      <c r="AF10" s="6">
        <v>13206</v>
      </c>
      <c r="AG10" s="47">
        <f t="shared" si="10"/>
        <v>-6.11085870059064</v>
      </c>
      <c r="AH10" s="87"/>
      <c r="AI10" s="6">
        <v>13599</v>
      </c>
      <c r="AJ10" s="47">
        <f t="shared" si="11"/>
        <v>-100</v>
      </c>
      <c r="AK10" s="91"/>
      <c r="AL10" s="6">
        <v>13324</v>
      </c>
      <c r="AM10" s="47">
        <f t="shared" si="12"/>
        <v>-100</v>
      </c>
    </row>
    <row r="11" ht="22.15" customHeight="1" spans="1:39">
      <c r="A11" s="44" t="s">
        <v>134</v>
      </c>
      <c r="B11" s="61"/>
      <c r="C11" s="45"/>
      <c r="D11" s="46">
        <v>43064.18562</v>
      </c>
      <c r="E11" s="47">
        <v>32628.859056</v>
      </c>
      <c r="F11" s="47">
        <f t="shared" si="1"/>
        <v>31.9818923061028</v>
      </c>
      <c r="G11" s="46">
        <v>58560.54</v>
      </c>
      <c r="H11" s="47">
        <v>44883.14698</v>
      </c>
      <c r="I11" s="47">
        <f t="shared" si="2"/>
        <v>30.4733378568456</v>
      </c>
      <c r="J11" s="46">
        <v>81467.213997</v>
      </c>
      <c r="K11" s="47">
        <v>61921.271356</v>
      </c>
      <c r="L11" s="47">
        <f t="shared" si="3"/>
        <v>31.5657967172957</v>
      </c>
      <c r="M11" s="46">
        <v>89393.904867</v>
      </c>
      <c r="N11" s="47">
        <v>68250.394276</v>
      </c>
      <c r="O11" s="47">
        <f t="shared" si="4"/>
        <v>30.9793237318118</v>
      </c>
      <c r="P11" s="46">
        <v>99749.697457</v>
      </c>
      <c r="Q11" s="47">
        <v>76619.515128</v>
      </c>
      <c r="R11" s="47">
        <f t="shared" si="5"/>
        <v>30.1883694909305</v>
      </c>
      <c r="S11" s="91">
        <v>117415.763909</v>
      </c>
      <c r="T11" s="47">
        <v>91098.806107</v>
      </c>
      <c r="U11" s="47">
        <f t="shared" si="6"/>
        <v>28.8883673964832</v>
      </c>
      <c r="V11" s="46">
        <v>126576.362678</v>
      </c>
      <c r="W11" s="47">
        <v>99567.458765</v>
      </c>
      <c r="X11" s="47">
        <f t="shared" si="7"/>
        <v>27.126236069504</v>
      </c>
      <c r="Y11" s="46">
        <v>141075.36299</v>
      </c>
      <c r="Z11" s="47">
        <v>111074.546198</v>
      </c>
      <c r="AA11" s="47">
        <f t="shared" si="8"/>
        <v>27.0096235536456</v>
      </c>
      <c r="AB11" s="46">
        <v>159621.544964</v>
      </c>
      <c r="AC11" s="47">
        <v>123679.151695</v>
      </c>
      <c r="AD11" s="47">
        <f t="shared" si="9"/>
        <v>29.0609959531709</v>
      </c>
      <c r="AE11" s="46">
        <v>168816.360577</v>
      </c>
      <c r="AF11" s="47">
        <v>132717.997975</v>
      </c>
      <c r="AG11" s="47">
        <f t="shared" si="10"/>
        <v>27.1992971208018</v>
      </c>
      <c r="AH11" s="46"/>
      <c r="AI11" s="47">
        <v>137640.472901</v>
      </c>
      <c r="AJ11" s="47">
        <f t="shared" si="11"/>
        <v>-100</v>
      </c>
      <c r="AK11" s="91"/>
      <c r="AL11" s="47">
        <v>144650.341283</v>
      </c>
      <c r="AM11" s="47">
        <f t="shared" si="12"/>
        <v>-100</v>
      </c>
    </row>
    <row r="12" ht="22.15" customHeight="1" spans="1:39">
      <c r="A12" s="44" t="s">
        <v>135</v>
      </c>
      <c r="B12" s="61"/>
      <c r="C12" s="45"/>
      <c r="D12" s="46">
        <v>204.276979</v>
      </c>
      <c r="E12" s="47">
        <v>166.033908</v>
      </c>
      <c r="F12" s="47">
        <f t="shared" si="1"/>
        <v>23.0332896820088</v>
      </c>
      <c r="G12" s="46">
        <v>656.44</v>
      </c>
      <c r="H12" s="47">
        <v>665.073141</v>
      </c>
      <c r="I12" s="47">
        <f t="shared" si="2"/>
        <v>-1.2980739211659</v>
      </c>
      <c r="J12" s="46">
        <v>984.031521</v>
      </c>
      <c r="K12" s="47">
        <v>1477.958229</v>
      </c>
      <c r="L12" s="47">
        <f t="shared" si="3"/>
        <v>-33.4195309656481</v>
      </c>
      <c r="M12" s="46">
        <v>1117.560774</v>
      </c>
      <c r="N12" s="47">
        <v>5271.712037</v>
      </c>
      <c r="O12" s="47">
        <f t="shared" si="4"/>
        <v>-78.8008000786785</v>
      </c>
      <c r="P12" s="46">
        <v>1228.42399</v>
      </c>
      <c r="Q12" s="47">
        <v>5504.907097</v>
      </c>
      <c r="R12" s="47">
        <f t="shared" si="5"/>
        <v>-77.6849278588289</v>
      </c>
      <c r="S12" s="91">
        <v>1490.122763</v>
      </c>
      <c r="T12" s="47">
        <v>5848.079461</v>
      </c>
      <c r="U12" s="47">
        <f t="shared" si="6"/>
        <v>-74.5194508224894</v>
      </c>
      <c r="V12" s="46">
        <v>5088.470726</v>
      </c>
      <c r="W12" s="47">
        <v>6015.472829</v>
      </c>
      <c r="X12" s="47">
        <f t="shared" si="7"/>
        <v>-15.4102949070107</v>
      </c>
      <c r="Y12" s="46">
        <v>5168.82845</v>
      </c>
      <c r="Z12" s="47">
        <v>6209.027509</v>
      </c>
      <c r="AA12" s="47">
        <f t="shared" si="8"/>
        <v>-16.7530109585153</v>
      </c>
      <c r="AB12" s="46">
        <v>5421.540703</v>
      </c>
      <c r="AC12" s="47">
        <v>6495.568744</v>
      </c>
      <c r="AD12" s="47">
        <f t="shared" si="9"/>
        <v>-16.5347806070421</v>
      </c>
      <c r="AE12" s="46">
        <v>5597.098577</v>
      </c>
      <c r="AF12" s="47">
        <v>6747.08634</v>
      </c>
      <c r="AG12" s="47">
        <f t="shared" si="10"/>
        <v>-17.0442129394775</v>
      </c>
      <c r="AH12" s="46"/>
      <c r="AI12" s="47">
        <v>7396.22681</v>
      </c>
      <c r="AJ12" s="47">
        <f t="shared" si="11"/>
        <v>-100</v>
      </c>
      <c r="AK12" s="91"/>
      <c r="AL12" s="47">
        <v>7649.434695</v>
      </c>
      <c r="AM12" s="47">
        <f t="shared" si="12"/>
        <v>-100</v>
      </c>
    </row>
    <row r="13" ht="22.15" customHeight="1" spans="1:39">
      <c r="A13" s="44" t="s">
        <v>136</v>
      </c>
      <c r="B13" s="61"/>
      <c r="C13" s="45"/>
      <c r="D13" s="46">
        <v>46138.628032</v>
      </c>
      <c r="E13" s="47">
        <v>37529.390526</v>
      </c>
      <c r="F13" s="47">
        <f t="shared" si="1"/>
        <v>22.9399875280032</v>
      </c>
      <c r="G13" s="46">
        <v>64272.86</v>
      </c>
      <c r="H13" s="47">
        <v>78200.352086</v>
      </c>
      <c r="I13" s="47">
        <f t="shared" si="2"/>
        <v>-17.8100119941703</v>
      </c>
      <c r="J13" s="46">
        <v>78032.19221</v>
      </c>
      <c r="K13" s="47">
        <v>90537.180239</v>
      </c>
      <c r="L13" s="47">
        <f t="shared" si="3"/>
        <v>-13.8119919308171</v>
      </c>
      <c r="M13" s="46">
        <v>81643.517326</v>
      </c>
      <c r="N13" s="47">
        <v>93277.428315</v>
      </c>
      <c r="O13" s="47">
        <f t="shared" si="4"/>
        <v>-12.4723753636432</v>
      </c>
      <c r="P13" s="46">
        <v>84493.076162</v>
      </c>
      <c r="Q13" s="47">
        <v>95167.441359</v>
      </c>
      <c r="R13" s="47">
        <f t="shared" si="5"/>
        <v>-11.216404522985</v>
      </c>
      <c r="S13" s="91">
        <v>88934.232165</v>
      </c>
      <c r="T13" s="47">
        <v>109703.384214</v>
      </c>
      <c r="U13" s="47">
        <f t="shared" si="6"/>
        <v>-18.9320978544156</v>
      </c>
      <c r="V13" s="46">
        <v>93291.594417</v>
      </c>
      <c r="W13" s="47">
        <v>112083.886251</v>
      </c>
      <c r="X13" s="47">
        <f t="shared" si="7"/>
        <v>-16.7662743170028</v>
      </c>
      <c r="Y13" s="46">
        <v>99081.719148</v>
      </c>
      <c r="Z13" s="47">
        <v>113641.722316</v>
      </c>
      <c r="AA13" s="47">
        <f t="shared" si="8"/>
        <v>-12.8121986109234</v>
      </c>
      <c r="AB13" s="46">
        <v>106312.00687</v>
      </c>
      <c r="AC13" s="47">
        <v>115441.685195</v>
      </c>
      <c r="AD13" s="47">
        <f t="shared" si="9"/>
        <v>-7.90847630955705</v>
      </c>
      <c r="AE13" s="46">
        <v>113950.878087</v>
      </c>
      <c r="AF13" s="47">
        <v>117248.212673</v>
      </c>
      <c r="AG13" s="47">
        <f t="shared" si="10"/>
        <v>-2.81226852915542</v>
      </c>
      <c r="AH13" s="46"/>
      <c r="AI13" s="47">
        <v>118680.393374</v>
      </c>
      <c r="AJ13" s="47">
        <f t="shared" si="11"/>
        <v>-100</v>
      </c>
      <c r="AK13" s="91"/>
      <c r="AL13" s="47">
        <v>119865.46724</v>
      </c>
      <c r="AM13" s="47">
        <f t="shared" si="12"/>
        <v>-100</v>
      </c>
    </row>
    <row r="14" customFormat="1" ht="22.15" customHeight="1" spans="1:39">
      <c r="A14" s="44" t="s">
        <v>46</v>
      </c>
      <c r="B14" s="61"/>
      <c r="C14" s="45"/>
      <c r="D14" s="46"/>
      <c r="E14" s="47"/>
      <c r="F14" s="47"/>
      <c r="G14" s="46">
        <v>249.710455</v>
      </c>
      <c r="H14" s="47">
        <v>193.793086</v>
      </c>
      <c r="I14" s="47">
        <f t="shared" si="2"/>
        <v>28.8541609786842</v>
      </c>
      <c r="J14" s="46">
        <v>374.249417</v>
      </c>
      <c r="K14" s="47">
        <v>1012.042923</v>
      </c>
      <c r="L14" s="47">
        <f t="shared" si="3"/>
        <v>-63.0204007661442</v>
      </c>
      <c r="M14" s="46">
        <v>495.787667</v>
      </c>
      <c r="N14" s="47">
        <v>385.212702</v>
      </c>
      <c r="O14" s="47">
        <f t="shared" si="4"/>
        <v>28.7049114491557</v>
      </c>
      <c r="P14" s="46">
        <v>619.95173</v>
      </c>
      <c r="Q14" s="47">
        <v>483.119024</v>
      </c>
      <c r="R14" s="47">
        <f t="shared" si="5"/>
        <v>28.3227733131039</v>
      </c>
      <c r="S14" s="91">
        <v>748.40947</v>
      </c>
      <c r="T14" s="47">
        <v>581.646776</v>
      </c>
      <c r="U14" s="47">
        <f t="shared" si="6"/>
        <v>28.6707845518944</v>
      </c>
      <c r="V14" s="46">
        <v>872.559112</v>
      </c>
      <c r="W14" s="47">
        <v>681.076624</v>
      </c>
      <c r="X14" s="47">
        <f t="shared" si="7"/>
        <v>28.1146762717259</v>
      </c>
      <c r="Y14" s="46">
        <v>1003.243082</v>
      </c>
      <c r="Z14" s="47">
        <v>784.719256</v>
      </c>
      <c r="AA14" s="47">
        <f t="shared" si="8"/>
        <v>27.8473892833847</v>
      </c>
      <c r="AB14" s="46">
        <v>1136.001591</v>
      </c>
      <c r="AC14" s="47">
        <v>891.03634</v>
      </c>
      <c r="AD14" s="47">
        <f t="shared" si="9"/>
        <v>27.4921728781567</v>
      </c>
      <c r="AE14" s="46">
        <v>1246.461699</v>
      </c>
      <c r="AF14" s="47">
        <v>1000.953821</v>
      </c>
      <c r="AG14" s="47">
        <f t="shared" si="10"/>
        <v>24.5273930574266</v>
      </c>
      <c r="AH14" s="46"/>
      <c r="AI14" s="47">
        <v>1104.441437</v>
      </c>
      <c r="AJ14" s="47">
        <f t="shared" si="11"/>
        <v>-100</v>
      </c>
      <c r="AK14" s="91"/>
      <c r="AL14" s="47">
        <v>1211.407242</v>
      </c>
      <c r="AM14" s="47">
        <f t="shared" si="12"/>
        <v>-100</v>
      </c>
    </row>
    <row r="15" customFormat="1" ht="22.15" customHeight="1" spans="1:39">
      <c r="A15" s="44" t="s">
        <v>47</v>
      </c>
      <c r="B15" s="61"/>
      <c r="C15" s="45"/>
      <c r="D15" s="46"/>
      <c r="E15" s="47"/>
      <c r="F15" s="47"/>
      <c r="G15" s="46">
        <v>337.832484999998</v>
      </c>
      <c r="H15" s="47">
        <v>193.793086</v>
      </c>
      <c r="I15" s="47">
        <f t="shared" si="2"/>
        <v>74.3263869589228</v>
      </c>
      <c r="J15" s="46">
        <v>561.516068000004</v>
      </c>
      <c r="K15" s="47">
        <v>670.358507000005</v>
      </c>
      <c r="L15" s="47">
        <f t="shared" si="3"/>
        <v>-16.2364522659813</v>
      </c>
      <c r="M15" s="46">
        <v>659.672981999999</v>
      </c>
      <c r="N15" s="47">
        <v>822.876508999999</v>
      </c>
      <c r="O15" s="47">
        <f t="shared" si="4"/>
        <v>-19.8332951803829</v>
      </c>
      <c r="P15" s="46">
        <v>758.808329999994</v>
      </c>
      <c r="Q15" s="47">
        <v>930.404013999999</v>
      </c>
      <c r="R15" s="47">
        <f t="shared" si="5"/>
        <v>-18.4431366823408</v>
      </c>
      <c r="S15" s="91">
        <v>897.128038999992</v>
      </c>
      <c r="T15" s="47">
        <v>1034.46112999999</v>
      </c>
      <c r="U15" s="47">
        <f t="shared" si="6"/>
        <v>-13.2758096962038</v>
      </c>
      <c r="V15" s="46">
        <v>1004.26922699999</v>
      </c>
      <c r="W15" s="47">
        <v>1137.27219500001</v>
      </c>
      <c r="X15" s="47">
        <f t="shared" si="7"/>
        <v>-11.6949107333112</v>
      </c>
      <c r="Y15" s="46">
        <v>1112.254603</v>
      </c>
      <c r="Z15" s="47">
        <v>1245.73915800001</v>
      </c>
      <c r="AA15" s="47">
        <f t="shared" si="8"/>
        <v>-10.7152893238355</v>
      </c>
      <c r="AB15" s="46">
        <v>1531.11766799999</v>
      </c>
      <c r="AC15" s="47">
        <v>1616.54849399999</v>
      </c>
      <c r="AD15" s="47">
        <f t="shared" si="9"/>
        <v>-5.28476728765543</v>
      </c>
      <c r="AE15" s="46">
        <v>1733.208492</v>
      </c>
      <c r="AF15" s="47">
        <v>1925.055334</v>
      </c>
      <c r="AG15" s="47">
        <f t="shared" si="10"/>
        <v>-9.96578324849336</v>
      </c>
      <c r="AH15" s="46"/>
      <c r="AI15" s="47">
        <v>2020.27350199999</v>
      </c>
      <c r="AJ15" s="47">
        <f t="shared" si="11"/>
        <v>-100</v>
      </c>
      <c r="AK15" s="91"/>
      <c r="AL15" s="47">
        <v>2192.89141599999</v>
      </c>
      <c r="AM15" s="47">
        <f t="shared" si="12"/>
        <v>-100</v>
      </c>
    </row>
    <row r="16" customFormat="1" ht="22.15" customHeight="1" spans="1:39">
      <c r="A16" s="44" t="s">
        <v>48</v>
      </c>
      <c r="B16" s="61"/>
      <c r="C16" s="45"/>
      <c r="D16" s="46"/>
      <c r="E16" s="47"/>
      <c r="F16" s="47"/>
      <c r="G16" s="46">
        <v>10.365495</v>
      </c>
      <c r="H16" s="47">
        <v>433.301436999998</v>
      </c>
      <c r="I16" s="47">
        <f t="shared" si="2"/>
        <v>-97.6077866088406</v>
      </c>
      <c r="J16" s="46">
        <v>30.837533</v>
      </c>
      <c r="K16" s="47">
        <v>4.107689</v>
      </c>
      <c r="L16" s="47">
        <f t="shared" si="3"/>
        <v>650.727063319545</v>
      </c>
      <c r="M16" s="88">
        <v>31.620791</v>
      </c>
      <c r="N16" s="47">
        <v>4.486277</v>
      </c>
      <c r="O16" s="47">
        <f t="shared" si="4"/>
        <v>604.833673890399</v>
      </c>
      <c r="P16" s="46">
        <v>32.259316</v>
      </c>
      <c r="Q16" s="47">
        <v>5.055543</v>
      </c>
      <c r="R16" s="47">
        <f t="shared" si="5"/>
        <v>538.097945166325</v>
      </c>
      <c r="S16" s="91">
        <v>33.061674</v>
      </c>
      <c r="T16" s="47">
        <v>6.32191</v>
      </c>
      <c r="U16" s="47">
        <f t="shared" si="6"/>
        <v>422.969703776232</v>
      </c>
      <c r="V16" s="46">
        <v>35.411867</v>
      </c>
      <c r="W16" s="47">
        <v>8.002668</v>
      </c>
      <c r="X16" s="47">
        <f t="shared" si="7"/>
        <v>342.500763495374</v>
      </c>
      <c r="Y16" s="46">
        <v>37.959131</v>
      </c>
      <c r="Z16" s="47">
        <v>10.030679</v>
      </c>
      <c r="AA16" s="47">
        <f t="shared" si="8"/>
        <v>278.430323610196</v>
      </c>
      <c r="AB16" s="46">
        <v>41.95263</v>
      </c>
      <c r="AC16" s="47">
        <v>12.342723</v>
      </c>
      <c r="AD16" s="47">
        <f t="shared" si="9"/>
        <v>239.897687082502</v>
      </c>
      <c r="AE16" s="46">
        <v>126.034336</v>
      </c>
      <c r="AF16" s="47">
        <v>13.255926</v>
      </c>
      <c r="AG16" s="47">
        <f t="shared" si="10"/>
        <v>850.777305184111</v>
      </c>
      <c r="AH16" s="46"/>
      <c r="AI16" s="47">
        <v>16.118269</v>
      </c>
      <c r="AJ16" s="47">
        <f t="shared" si="11"/>
        <v>-100</v>
      </c>
      <c r="AK16" s="91"/>
      <c r="AL16" s="47">
        <v>16.934713</v>
      </c>
      <c r="AM16" s="47">
        <f t="shared" si="12"/>
        <v>-100</v>
      </c>
    </row>
    <row r="17" s="27" customFormat="1" ht="22.15" customHeight="1" spans="1:39">
      <c r="A17" s="63" t="s">
        <v>137</v>
      </c>
      <c r="B17" s="64"/>
      <c r="C17" s="65"/>
      <c r="D17" s="66">
        <v>7764.023653</v>
      </c>
      <c r="E17" s="67">
        <v>5958.947013</v>
      </c>
      <c r="F17" s="67">
        <f t="shared" ref="F17:F25" si="13">SUM(D17-E17)/E17*100</f>
        <v>30.2918726422983</v>
      </c>
      <c r="G17" s="66">
        <v>17191.746569</v>
      </c>
      <c r="H17" s="67">
        <v>15612.253478</v>
      </c>
      <c r="I17" s="67">
        <f t="shared" ref="I17:I25" si="14">SUM(G17-H17)/H17*100</f>
        <v>10.1170090097867</v>
      </c>
      <c r="J17" s="66">
        <v>23377.036824</v>
      </c>
      <c r="K17" s="67">
        <v>22203.15213</v>
      </c>
      <c r="L17" s="67">
        <f t="shared" ref="L17:L25" si="15">SUM(J17-K17)/K17*100</f>
        <v>5.28701819960914</v>
      </c>
      <c r="M17" s="89">
        <v>26164.655417</v>
      </c>
      <c r="N17" s="67">
        <v>27313.679808</v>
      </c>
      <c r="O17" s="67">
        <f t="shared" ref="O17:O25" si="16">SUM(M17-N17)/N17*100</f>
        <v>-4.20677257358585</v>
      </c>
      <c r="P17" s="67">
        <v>28314.542882</v>
      </c>
      <c r="Q17" s="67">
        <v>31237.131748</v>
      </c>
      <c r="R17" s="67">
        <f t="shared" ref="R17:R25" si="17">SUM(P17-Q17)/Q17*100</f>
        <v>-9.35613707934987</v>
      </c>
      <c r="S17" s="98">
        <v>30405.62692</v>
      </c>
      <c r="T17" s="67">
        <v>34877.428929</v>
      </c>
      <c r="U17" s="67">
        <f t="shared" ref="U17:U25" si="18">SUM(S17-T17)/T17*100</f>
        <v>-12.8214783781891</v>
      </c>
      <c r="V17" s="67">
        <v>32364.263066</v>
      </c>
      <c r="W17" s="67">
        <v>38401.213437</v>
      </c>
      <c r="X17" s="67">
        <f t="shared" ref="X17:X25" si="19">SUM(V17-W17)/W17*100</f>
        <v>-15.7207281506978</v>
      </c>
      <c r="Y17" s="67">
        <v>34591.519025</v>
      </c>
      <c r="Z17" s="67">
        <v>42014.512492</v>
      </c>
      <c r="AA17" s="67">
        <f t="shared" ref="AA17:AA25" si="20">SUM(Y17-Z17)/Z17*100</f>
        <v>-17.667689154821</v>
      </c>
      <c r="AB17" s="67">
        <v>37085.115407</v>
      </c>
      <c r="AC17" s="67">
        <v>45210.586722</v>
      </c>
      <c r="AD17" s="67">
        <f t="shared" ref="AD17:AD25" si="21">SUM(AB17-AC17)/AC17*100</f>
        <v>-17.9724969396295</v>
      </c>
      <c r="AE17" s="67">
        <v>39445.556811</v>
      </c>
      <c r="AF17" s="67">
        <v>47887.80466</v>
      </c>
      <c r="AG17" s="67">
        <f t="shared" ref="AG17:AG25" si="22">SUM(AE17-AF17)/AF17*100</f>
        <v>-17.6292229492234</v>
      </c>
      <c r="AH17" s="67"/>
      <c r="AI17" s="67">
        <v>51144.116208</v>
      </c>
      <c r="AJ17" s="67">
        <f t="shared" ref="AJ17:AJ25" si="23">SUM(AH17-AI17)/AI17*100</f>
        <v>-100</v>
      </c>
      <c r="AK17" s="102"/>
      <c r="AL17" s="67">
        <v>55442.246677</v>
      </c>
      <c r="AM17" s="67">
        <f t="shared" ref="AM17:AM25" si="24">SUM(AK17-AL17)/AL17*100</f>
        <v>-100</v>
      </c>
    </row>
    <row r="18" s="27" customFormat="1" ht="22.15" customHeight="1" spans="1:39">
      <c r="A18" s="63" t="s">
        <v>138</v>
      </c>
      <c r="B18" s="64"/>
      <c r="C18" s="65"/>
      <c r="D18" s="66">
        <v>21387.121608</v>
      </c>
      <c r="E18" s="67">
        <v>17712.788273</v>
      </c>
      <c r="F18" s="67">
        <f t="shared" si="13"/>
        <v>20.7439578589717</v>
      </c>
      <c r="G18" s="66">
        <v>48555.78</v>
      </c>
      <c r="H18" s="67">
        <v>44286.179636</v>
      </c>
      <c r="I18" s="67">
        <f t="shared" si="14"/>
        <v>9.64093177395971</v>
      </c>
      <c r="J18" s="66">
        <v>69192.634026</v>
      </c>
      <c r="K18" s="67">
        <v>54872.098364</v>
      </c>
      <c r="L18" s="67">
        <f t="shared" si="15"/>
        <v>26.0980281216934</v>
      </c>
      <c r="M18" s="89">
        <v>73936.271036</v>
      </c>
      <c r="N18" s="67">
        <v>58522.207706</v>
      </c>
      <c r="O18" s="67">
        <f t="shared" si="16"/>
        <v>26.3388274882522</v>
      </c>
      <c r="P18" s="67">
        <v>77883.81231</v>
      </c>
      <c r="Q18" s="67">
        <v>61182.468115</v>
      </c>
      <c r="R18" s="67">
        <f t="shared" si="17"/>
        <v>27.2975980040683</v>
      </c>
      <c r="S18" s="98">
        <v>82725.035696</v>
      </c>
      <c r="T18" s="67">
        <v>65416.646616</v>
      </c>
      <c r="U18" s="67">
        <f t="shared" si="18"/>
        <v>26.4586920537235</v>
      </c>
      <c r="V18" s="67">
        <v>87155.871998</v>
      </c>
      <c r="W18" s="67">
        <v>68972.757467</v>
      </c>
      <c r="X18" s="67">
        <f t="shared" si="19"/>
        <v>26.3627484223749</v>
      </c>
      <c r="Y18" s="67">
        <v>92981.429678</v>
      </c>
      <c r="Z18" s="67">
        <v>72857.616535</v>
      </c>
      <c r="AA18" s="67">
        <f t="shared" si="20"/>
        <v>27.6207404250354</v>
      </c>
      <c r="AB18" s="67">
        <v>99738.000369</v>
      </c>
      <c r="AC18" s="67">
        <v>76576.739525</v>
      </c>
      <c r="AD18" s="67">
        <f t="shared" si="21"/>
        <v>30.2458174475273</v>
      </c>
      <c r="AE18" s="67">
        <v>103897.14147</v>
      </c>
      <c r="AF18" s="67">
        <v>79721.975231</v>
      </c>
      <c r="AG18" s="67">
        <f t="shared" si="22"/>
        <v>30.3243442839327</v>
      </c>
      <c r="AH18" s="67"/>
      <c r="AI18" s="67">
        <v>82884.029077</v>
      </c>
      <c r="AJ18" s="67">
        <f t="shared" si="23"/>
        <v>-100</v>
      </c>
      <c r="AK18" s="102"/>
      <c r="AL18" s="67">
        <v>88935.635144</v>
      </c>
      <c r="AM18" s="67">
        <f t="shared" si="24"/>
        <v>-100</v>
      </c>
    </row>
    <row r="19" s="28" customFormat="1" ht="22.15" customHeight="1" spans="1:39">
      <c r="A19" s="68" t="s">
        <v>139</v>
      </c>
      <c r="B19" s="69"/>
      <c r="C19" s="70"/>
      <c r="D19" s="71">
        <v>105.708076</v>
      </c>
      <c r="E19" s="72">
        <v>122.959213</v>
      </c>
      <c r="F19" s="72">
        <f t="shared" si="13"/>
        <v>-14.0299669940145</v>
      </c>
      <c r="G19" s="71">
        <v>115.972903</v>
      </c>
      <c r="H19" s="72">
        <v>142.953947</v>
      </c>
      <c r="I19" s="72">
        <f t="shared" si="14"/>
        <v>-18.8739412700511</v>
      </c>
      <c r="J19" s="71">
        <v>150.710797</v>
      </c>
      <c r="K19" s="72">
        <v>194.051383</v>
      </c>
      <c r="L19" s="72">
        <f t="shared" si="15"/>
        <v>-22.3345926887828</v>
      </c>
      <c r="M19" s="90">
        <v>189.557878</v>
      </c>
      <c r="N19" s="72">
        <v>221.028197</v>
      </c>
      <c r="O19" s="72">
        <f t="shared" si="16"/>
        <v>-14.2381467284014</v>
      </c>
      <c r="P19" s="71">
        <v>277.212336</v>
      </c>
      <c r="Q19" s="72">
        <v>413.771509</v>
      </c>
      <c r="R19" s="72">
        <f t="shared" si="17"/>
        <v>-33.003522482743</v>
      </c>
      <c r="S19" s="99">
        <v>481.258546</v>
      </c>
      <c r="T19" s="72">
        <v>572.71364918</v>
      </c>
      <c r="U19" s="72">
        <f t="shared" si="18"/>
        <v>-15.9687311994299</v>
      </c>
      <c r="V19" s="71">
        <v>532.435785</v>
      </c>
      <c r="W19" s="72">
        <v>603.081308</v>
      </c>
      <c r="X19" s="72">
        <f t="shared" si="19"/>
        <v>-11.7140959374586</v>
      </c>
      <c r="Y19" s="71">
        <v>610.594717</v>
      </c>
      <c r="Z19" s="72">
        <v>692.469499</v>
      </c>
      <c r="AA19" s="72">
        <f t="shared" si="20"/>
        <v>-11.8235939804188</v>
      </c>
      <c r="AB19" s="71">
        <v>627.833809</v>
      </c>
      <c r="AC19" s="72">
        <v>719.104148</v>
      </c>
      <c r="AD19" s="72">
        <f t="shared" si="21"/>
        <v>-12.6922281360557</v>
      </c>
      <c r="AE19" s="71">
        <v>642.568122</v>
      </c>
      <c r="AF19" s="72">
        <v>749.033154</v>
      </c>
      <c r="AG19" s="72">
        <f t="shared" si="22"/>
        <v>-14.2136608281561</v>
      </c>
      <c r="AH19" s="71"/>
      <c r="AI19" s="72">
        <v>796.94889</v>
      </c>
      <c r="AJ19" s="72">
        <f t="shared" si="23"/>
        <v>-100</v>
      </c>
      <c r="AK19" s="99"/>
      <c r="AL19" s="72">
        <v>826.552209</v>
      </c>
      <c r="AM19" s="72">
        <f t="shared" si="24"/>
        <v>-100</v>
      </c>
    </row>
    <row r="20" s="28" customFormat="1" ht="22.15" customHeight="1" spans="1:39">
      <c r="A20" s="73" t="s">
        <v>140</v>
      </c>
      <c r="B20" s="74"/>
      <c r="C20" s="75"/>
      <c r="D20" s="71">
        <v>9344.296226</v>
      </c>
      <c r="E20" s="72">
        <v>8339.467977</v>
      </c>
      <c r="F20" s="72">
        <f t="shared" si="13"/>
        <v>12.0490689786361</v>
      </c>
      <c r="G20" s="71">
        <v>15687.478219</v>
      </c>
      <c r="H20" s="72">
        <v>14227.560459</v>
      </c>
      <c r="I20" s="72">
        <f t="shared" si="14"/>
        <v>10.2611952639884</v>
      </c>
      <c r="J20" s="71">
        <v>22783.893971</v>
      </c>
      <c r="K20" s="72">
        <v>20861.788929</v>
      </c>
      <c r="L20" s="72">
        <f t="shared" si="15"/>
        <v>9.21351974435942</v>
      </c>
      <c r="M20" s="71">
        <v>29188.468463</v>
      </c>
      <c r="N20" s="72">
        <v>26963.861441</v>
      </c>
      <c r="O20" s="72">
        <f t="shared" si="16"/>
        <v>8.2503280432133</v>
      </c>
      <c r="P20" s="71">
        <v>34886.763387</v>
      </c>
      <c r="Q20" s="72">
        <v>31935.785813</v>
      </c>
      <c r="R20" s="72">
        <f t="shared" si="17"/>
        <v>9.24034746249693</v>
      </c>
      <c r="S20" s="99">
        <v>40460.065688</v>
      </c>
      <c r="T20" s="72">
        <v>36810.000377</v>
      </c>
      <c r="U20" s="72">
        <f t="shared" si="18"/>
        <v>9.915961080187</v>
      </c>
      <c r="V20" s="71">
        <v>45834.3</v>
      </c>
      <c r="W20" s="72">
        <v>41578.957793</v>
      </c>
      <c r="X20" s="72">
        <f t="shared" si="19"/>
        <v>10.2343647673545</v>
      </c>
      <c r="Y20" s="71">
        <v>51225.421417</v>
      </c>
      <c r="Z20" s="72">
        <v>46648.12457</v>
      </c>
      <c r="AA20" s="72">
        <f t="shared" si="20"/>
        <v>9.81239200759577</v>
      </c>
      <c r="AB20" s="71">
        <v>57553.518417</v>
      </c>
      <c r="AC20" s="72">
        <v>52800.389842</v>
      </c>
      <c r="AD20" s="72">
        <f t="shared" si="21"/>
        <v>9.00207098701973</v>
      </c>
      <c r="AE20" s="71">
        <v>62884.268511</v>
      </c>
      <c r="AF20" s="72">
        <v>58070.266281</v>
      </c>
      <c r="AG20" s="72">
        <f t="shared" si="22"/>
        <v>8.28996066025459</v>
      </c>
      <c r="AH20" s="71"/>
      <c r="AI20" s="72">
        <v>64171.366972</v>
      </c>
      <c r="AJ20" s="72">
        <f t="shared" si="23"/>
        <v>-100</v>
      </c>
      <c r="AK20" s="99"/>
      <c r="AL20" s="72">
        <v>72813.468875</v>
      </c>
      <c r="AM20" s="72">
        <f t="shared" si="24"/>
        <v>-100</v>
      </c>
    </row>
    <row r="21" s="28" customFormat="1" ht="22.15" customHeight="1" spans="1:39">
      <c r="A21" s="76" t="s">
        <v>141</v>
      </c>
      <c r="B21" s="77"/>
      <c r="C21" s="75" t="s">
        <v>142</v>
      </c>
      <c r="D21" s="78">
        <v>9585</v>
      </c>
      <c r="E21" s="79">
        <v>16098</v>
      </c>
      <c r="F21" s="72">
        <f t="shared" si="13"/>
        <v>-40.4584420424898</v>
      </c>
      <c r="G21" s="78">
        <v>16202</v>
      </c>
      <c r="H21" s="79">
        <v>17678</v>
      </c>
      <c r="I21" s="72">
        <f t="shared" si="14"/>
        <v>-8.34936078741939</v>
      </c>
      <c r="J21" s="78">
        <v>22205</v>
      </c>
      <c r="K21" s="79">
        <v>22546</v>
      </c>
      <c r="L21" s="72">
        <f t="shared" si="15"/>
        <v>-1.51246340814335</v>
      </c>
      <c r="M21" s="78">
        <v>27797</v>
      </c>
      <c r="N21" s="79">
        <v>26958</v>
      </c>
      <c r="O21" s="72">
        <f t="shared" si="16"/>
        <v>3.11224868313673</v>
      </c>
      <c r="P21" s="78">
        <v>33322</v>
      </c>
      <c r="Q21" s="79">
        <v>31324</v>
      </c>
      <c r="R21" s="72">
        <f t="shared" si="17"/>
        <v>6.37849572213</v>
      </c>
      <c r="S21" s="100">
        <v>38204</v>
      </c>
      <c r="T21" s="79">
        <v>35449</v>
      </c>
      <c r="U21" s="72">
        <f t="shared" si="18"/>
        <v>7.77172839854439</v>
      </c>
      <c r="V21" s="71">
        <v>43329</v>
      </c>
      <c r="W21" s="79">
        <v>40257</v>
      </c>
      <c r="X21" s="72">
        <f t="shared" si="19"/>
        <v>7.6309710112527</v>
      </c>
      <c r="Y21" s="71">
        <v>47242</v>
      </c>
      <c r="Z21" s="79">
        <v>46789</v>
      </c>
      <c r="AA21" s="72">
        <f t="shared" si="20"/>
        <v>0.968176280749749</v>
      </c>
      <c r="AB21" s="71">
        <v>50043</v>
      </c>
      <c r="AC21" s="79">
        <v>54990</v>
      </c>
      <c r="AD21" s="72">
        <f t="shared" si="21"/>
        <v>-8.9961811238407</v>
      </c>
      <c r="AE21" s="71">
        <v>50467</v>
      </c>
      <c r="AF21" s="79">
        <v>61076</v>
      </c>
      <c r="AG21" s="72">
        <f t="shared" si="22"/>
        <v>-17.370161765669</v>
      </c>
      <c r="AH21" s="71"/>
      <c r="AI21" s="79">
        <v>67177</v>
      </c>
      <c r="AJ21" s="72">
        <f t="shared" si="23"/>
        <v>-100</v>
      </c>
      <c r="AK21" s="100"/>
      <c r="AL21" s="79">
        <v>74574</v>
      </c>
      <c r="AM21" s="72">
        <f t="shared" si="24"/>
        <v>-100</v>
      </c>
    </row>
    <row r="22" s="28" customFormat="1" ht="22.15" customHeight="1" spans="1:39">
      <c r="A22" s="80"/>
      <c r="B22" s="81"/>
      <c r="C22" s="82" t="s">
        <v>71</v>
      </c>
      <c r="D22" s="71">
        <v>1671.602686</v>
      </c>
      <c r="E22" s="72">
        <v>2003.801347</v>
      </c>
      <c r="F22" s="72">
        <f t="shared" si="13"/>
        <v>-16.5784228809584</v>
      </c>
      <c r="G22" s="71">
        <v>2789.73282</v>
      </c>
      <c r="H22" s="72">
        <v>2998.874648</v>
      </c>
      <c r="I22" s="72">
        <f t="shared" si="14"/>
        <v>-6.9740103388276</v>
      </c>
      <c r="J22" s="71">
        <v>3783.906156</v>
      </c>
      <c r="K22" s="72">
        <v>3775.901968</v>
      </c>
      <c r="L22" s="72">
        <f t="shared" si="15"/>
        <v>0.211980821213944</v>
      </c>
      <c r="M22" s="71">
        <v>4720.218</v>
      </c>
      <c r="N22" s="72">
        <v>4487.038627</v>
      </c>
      <c r="O22" s="72">
        <f t="shared" si="16"/>
        <v>5.19673201823765</v>
      </c>
      <c r="P22" s="71">
        <v>5639.654023</v>
      </c>
      <c r="Q22" s="72">
        <v>5224.215144</v>
      </c>
      <c r="R22" s="72">
        <f t="shared" si="17"/>
        <v>7.95217784009395</v>
      </c>
      <c r="S22" s="99">
        <v>6443.739379</v>
      </c>
      <c r="T22" s="72">
        <v>5952.17528234</v>
      </c>
      <c r="U22" s="72">
        <f t="shared" si="18"/>
        <v>8.25856217840999</v>
      </c>
      <c r="V22" s="71">
        <v>7269.6</v>
      </c>
      <c r="W22" s="72">
        <v>6733.638981</v>
      </c>
      <c r="X22" s="72">
        <f t="shared" si="19"/>
        <v>7.95945580855013</v>
      </c>
      <c r="Y22" s="71">
        <v>7528.869091</v>
      </c>
      <c r="Z22" s="72">
        <v>7827.108515</v>
      </c>
      <c r="AA22" s="72">
        <f t="shared" si="20"/>
        <v>-3.81033971138191</v>
      </c>
      <c r="AB22" s="71">
        <v>8252.428068</v>
      </c>
      <c r="AC22" s="72">
        <v>9213.973114</v>
      </c>
      <c r="AD22" s="72">
        <f t="shared" si="21"/>
        <v>-10.4357266306649</v>
      </c>
      <c r="AE22" s="71">
        <v>8304.922647</v>
      </c>
      <c r="AF22" s="72">
        <v>10212.024649</v>
      </c>
      <c r="AG22" s="72">
        <f t="shared" si="22"/>
        <v>-18.6750626594575</v>
      </c>
      <c r="AH22" s="71"/>
      <c r="AI22" s="72">
        <v>11211.471749</v>
      </c>
      <c r="AJ22" s="72">
        <f t="shared" si="23"/>
        <v>-100</v>
      </c>
      <c r="AK22" s="99"/>
      <c r="AL22" s="72">
        <v>12452.853979</v>
      </c>
      <c r="AM22" s="72">
        <f t="shared" si="24"/>
        <v>-100</v>
      </c>
    </row>
    <row r="23" s="28" customFormat="1" ht="22.15" customHeight="1" spans="1:39">
      <c r="A23" s="76" t="s">
        <v>143</v>
      </c>
      <c r="B23" s="77"/>
      <c r="C23" s="75" t="s">
        <v>144</v>
      </c>
      <c r="D23" s="71">
        <v>58091</v>
      </c>
      <c r="E23" s="79">
        <v>41170</v>
      </c>
      <c r="F23" s="72">
        <f t="shared" si="13"/>
        <v>41.1003157639058</v>
      </c>
      <c r="G23" s="78">
        <v>81889</v>
      </c>
      <c r="H23" s="79">
        <v>70098</v>
      </c>
      <c r="I23" s="72">
        <f t="shared" si="14"/>
        <v>16.8207366829296</v>
      </c>
      <c r="J23" s="78">
        <v>117655</v>
      </c>
      <c r="K23" s="79">
        <v>102573</v>
      </c>
      <c r="L23" s="72">
        <f t="shared" si="15"/>
        <v>14.7036744562409</v>
      </c>
      <c r="M23" s="78">
        <v>149285</v>
      </c>
      <c r="N23" s="79">
        <v>131659</v>
      </c>
      <c r="O23" s="72">
        <f t="shared" si="16"/>
        <v>13.3876149750492</v>
      </c>
      <c r="P23" s="78">
        <v>217981</v>
      </c>
      <c r="Q23" s="79">
        <v>157563</v>
      </c>
      <c r="R23" s="72">
        <f t="shared" si="17"/>
        <v>38.3452968019142</v>
      </c>
      <c r="S23" s="100">
        <v>250834</v>
      </c>
      <c r="T23" s="79">
        <v>180698</v>
      </c>
      <c r="U23" s="72">
        <f t="shared" si="18"/>
        <v>38.8139326389888</v>
      </c>
      <c r="V23" s="71">
        <v>232955</v>
      </c>
      <c r="W23" s="79">
        <v>205820</v>
      </c>
      <c r="X23" s="72">
        <f t="shared" si="19"/>
        <v>13.1838499659897</v>
      </c>
      <c r="Y23" s="71">
        <v>262898</v>
      </c>
      <c r="Z23" s="79">
        <v>232329</v>
      </c>
      <c r="AA23" s="72">
        <f t="shared" si="20"/>
        <v>13.157634216994</v>
      </c>
      <c r="AB23" s="71">
        <v>299245</v>
      </c>
      <c r="AC23" s="79">
        <v>264307</v>
      </c>
      <c r="AD23" s="72">
        <f t="shared" si="21"/>
        <v>13.2187191409989</v>
      </c>
      <c r="AE23" s="71">
        <v>328085</v>
      </c>
      <c r="AF23" s="79">
        <v>291775</v>
      </c>
      <c r="AG23" s="72">
        <f t="shared" si="22"/>
        <v>12.4445206066318</v>
      </c>
      <c r="AH23" s="71"/>
      <c r="AI23" s="79">
        <v>323163</v>
      </c>
      <c r="AJ23" s="72">
        <f t="shared" si="23"/>
        <v>-100</v>
      </c>
      <c r="AK23" s="100"/>
      <c r="AL23" s="79">
        <v>366366</v>
      </c>
      <c r="AM23" s="72">
        <f t="shared" si="24"/>
        <v>-100</v>
      </c>
    </row>
    <row r="24" s="28" customFormat="1" ht="22.15" customHeight="1" spans="1:39">
      <c r="A24" s="80"/>
      <c r="B24" s="81"/>
      <c r="C24" s="82" t="s">
        <v>71</v>
      </c>
      <c r="D24" s="71">
        <v>9297.433184</v>
      </c>
      <c r="E24" s="72">
        <v>8167.843817</v>
      </c>
      <c r="F24" s="72">
        <f t="shared" si="13"/>
        <v>13.8297131079924</v>
      </c>
      <c r="G24" s="71">
        <v>15353.842136</v>
      </c>
      <c r="H24" s="72">
        <v>13897.427354</v>
      </c>
      <c r="I24" s="72">
        <f t="shared" si="14"/>
        <v>10.4797438036674</v>
      </c>
      <c r="J24" s="71">
        <v>22258.084199</v>
      </c>
      <c r="K24" s="72">
        <v>20319.366924</v>
      </c>
      <c r="L24" s="72">
        <f t="shared" si="15"/>
        <v>9.54122873144293</v>
      </c>
      <c r="M24" s="71">
        <v>28500.192792</v>
      </c>
      <c r="N24" s="72">
        <v>26261.368836</v>
      </c>
      <c r="O24" s="72">
        <f t="shared" si="16"/>
        <v>8.52516093118089</v>
      </c>
      <c r="P24" s="71">
        <v>34655.837938</v>
      </c>
      <c r="Q24" s="72">
        <v>31120.955843</v>
      </c>
      <c r="R24" s="72">
        <f t="shared" si="17"/>
        <v>11.3585267523044</v>
      </c>
      <c r="S24" s="99">
        <v>40200.055424</v>
      </c>
      <c r="T24" s="72">
        <v>35857.276732</v>
      </c>
      <c r="U24" s="72">
        <f t="shared" si="18"/>
        <v>12.1112897793613</v>
      </c>
      <c r="V24" s="71">
        <v>44797.71</v>
      </c>
      <c r="W24" s="72">
        <v>40518.563527</v>
      </c>
      <c r="X24" s="72">
        <f t="shared" si="19"/>
        <v>10.5609530558716</v>
      </c>
      <c r="Y24" s="71">
        <v>50061.922821</v>
      </c>
      <c r="Z24" s="72">
        <v>45467.703099</v>
      </c>
      <c r="AA24" s="72">
        <f t="shared" si="20"/>
        <v>10.1043584981557</v>
      </c>
      <c r="AB24" s="71">
        <v>56275.738178</v>
      </c>
      <c r="AC24" s="72">
        <v>51502.810231</v>
      </c>
      <c r="AD24" s="72">
        <f t="shared" si="21"/>
        <v>9.26731556121403</v>
      </c>
      <c r="AE24" s="71">
        <v>61250.331251</v>
      </c>
      <c r="AF24" s="72">
        <v>56670.589365</v>
      </c>
      <c r="AG24" s="72">
        <f t="shared" si="22"/>
        <v>8.08133802262597</v>
      </c>
      <c r="AH24" s="71"/>
      <c r="AI24" s="72">
        <v>62645.553281</v>
      </c>
      <c r="AJ24" s="72">
        <f t="shared" si="23"/>
        <v>-100</v>
      </c>
      <c r="AK24" s="99"/>
      <c r="AL24" s="72">
        <v>71124.228677</v>
      </c>
      <c r="AM24" s="72">
        <f t="shared" si="24"/>
        <v>-100</v>
      </c>
    </row>
    <row r="25" s="28" customFormat="1" ht="22.15" customHeight="1" spans="1:39">
      <c r="A25" s="68" t="s">
        <v>145</v>
      </c>
      <c r="B25" s="69"/>
      <c r="C25" s="70"/>
      <c r="D25" s="71">
        <v>8.652488</v>
      </c>
      <c r="E25" s="72">
        <v>10.43</v>
      </c>
      <c r="F25" s="72">
        <f t="shared" si="13"/>
        <v>-17.04230105465</v>
      </c>
      <c r="G25" s="71">
        <v>17.124541</v>
      </c>
      <c r="H25" s="72">
        <v>20.1234</v>
      </c>
      <c r="I25" s="72">
        <f t="shared" si="14"/>
        <v>-14.9023475158273</v>
      </c>
      <c r="J25" s="71">
        <v>25.857631</v>
      </c>
      <c r="K25" s="72">
        <v>34.285702</v>
      </c>
      <c r="L25" s="72">
        <f t="shared" si="15"/>
        <v>-24.5818825585079</v>
      </c>
      <c r="M25" s="71">
        <v>36.1711946236478</v>
      </c>
      <c r="N25" s="72">
        <v>47.535698</v>
      </c>
      <c r="O25" s="72">
        <f t="shared" si="16"/>
        <v>-23.9073030469695</v>
      </c>
      <c r="P25" s="71">
        <v>50.217052</v>
      </c>
      <c r="Q25" s="72">
        <v>62.306518</v>
      </c>
      <c r="R25" s="72">
        <f t="shared" si="17"/>
        <v>-19.4032123573331</v>
      </c>
      <c r="S25" s="99">
        <v>60.24464</v>
      </c>
      <c r="T25" s="72">
        <v>75.71589404</v>
      </c>
      <c r="U25" s="72">
        <f t="shared" si="18"/>
        <v>-20.4332977060625</v>
      </c>
      <c r="V25" s="71">
        <v>68.13</v>
      </c>
      <c r="W25" s="72">
        <v>95.013284</v>
      </c>
      <c r="X25" s="72">
        <f t="shared" si="19"/>
        <v>-28.2942372563399</v>
      </c>
      <c r="Y25" s="71">
        <v>72.857864</v>
      </c>
      <c r="Z25" s="72">
        <v>103.54704</v>
      </c>
      <c r="AA25" s="72">
        <f t="shared" si="20"/>
        <v>-29.6379075635576</v>
      </c>
      <c r="AB25" s="71">
        <v>77.011287</v>
      </c>
      <c r="AC25" s="72">
        <v>111.062316</v>
      </c>
      <c r="AD25" s="72">
        <f t="shared" si="21"/>
        <v>-30.6593903552308</v>
      </c>
      <c r="AE25" s="71">
        <v>82.279193710227</v>
      </c>
      <c r="AF25" s="72">
        <v>116.6615</v>
      </c>
      <c r="AG25" s="72">
        <f t="shared" si="22"/>
        <v>-29.4718534304574</v>
      </c>
      <c r="AH25" s="71"/>
      <c r="AI25" s="72">
        <v>126.12874</v>
      </c>
      <c r="AJ25" s="72">
        <f t="shared" si="23"/>
        <v>-100</v>
      </c>
      <c r="AK25" s="99"/>
      <c r="AL25" s="72">
        <v>137.14905</v>
      </c>
      <c r="AM25" s="72">
        <f t="shared" si="24"/>
        <v>-100</v>
      </c>
    </row>
    <row r="26" customHeight="1" spans="1:3">
      <c r="A26" s="83"/>
      <c r="B26" s="83"/>
      <c r="C26" s="83"/>
    </row>
    <row r="28" customHeight="1" spans="38:38">
      <c r="AL28" s="103"/>
    </row>
  </sheetData>
  <mergeCells count="25"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5:C25"/>
    <mergeCell ref="A26:C26"/>
    <mergeCell ref="A3:A5"/>
    <mergeCell ref="A6:A8"/>
    <mergeCell ref="A21:B22"/>
    <mergeCell ref="A23:B24"/>
  </mergeCells>
  <pageMargins left="0.669444444444445" right="0.238888888888889" top="0.786805555555556" bottom="0.432638888888889" header="0.309027777777778" footer="0.309027777777778"/>
  <pageSetup paperSize="9" orientation="landscape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F20" sqref="F20"/>
    </sheetView>
  </sheetViews>
  <sheetFormatPr defaultColWidth="8.75" defaultRowHeight="14.25"/>
  <cols>
    <col min="1" max="1" width="11.625" customWidth="1"/>
    <col min="3" max="3" width="7.25" customWidth="1"/>
    <col min="4" max="4" width="6.75" customWidth="1"/>
    <col min="5" max="6" width="10.5" customWidth="1"/>
    <col min="9" max="9" width="7.25" customWidth="1"/>
    <col min="11" max="11" width="12" customWidth="1"/>
    <col min="12" max="13" width="13.875" customWidth="1"/>
  </cols>
  <sheetData>
    <row r="1" ht="36" spans="1:13">
      <c r="A1" s="12" t="s">
        <v>146</v>
      </c>
      <c r="B1" s="12" t="s">
        <v>147</v>
      </c>
      <c r="C1" s="13" t="s">
        <v>148</v>
      </c>
      <c r="D1" s="13" t="s">
        <v>149</v>
      </c>
      <c r="E1" s="14" t="s">
        <v>35</v>
      </c>
      <c r="F1" s="14" t="s">
        <v>38</v>
      </c>
      <c r="G1" s="14" t="s">
        <v>150</v>
      </c>
      <c r="H1" s="14" t="s">
        <v>151</v>
      </c>
      <c r="I1" s="14" t="s">
        <v>152</v>
      </c>
      <c r="K1" s="12" t="s">
        <v>146</v>
      </c>
      <c r="L1" s="6" t="s">
        <v>153</v>
      </c>
      <c r="M1" s="6" t="s">
        <v>154</v>
      </c>
    </row>
    <row r="2" ht="15.95" customHeight="1" spans="1:13">
      <c r="A2" s="15" t="s">
        <v>155</v>
      </c>
      <c r="B2" s="16">
        <v>3218</v>
      </c>
      <c r="C2" s="17">
        <v>283</v>
      </c>
      <c r="D2" s="17">
        <v>78</v>
      </c>
      <c r="E2" s="18">
        <v>6972.26243721829</v>
      </c>
      <c r="F2" s="18">
        <v>2477.16610750914</v>
      </c>
      <c r="G2" s="19">
        <v>74.8229233741146</v>
      </c>
      <c r="H2" s="19">
        <v>9.45855614973262</v>
      </c>
      <c r="I2" s="19">
        <v>2.60695187165775</v>
      </c>
      <c r="K2" s="23" t="s">
        <v>4</v>
      </c>
      <c r="L2" s="24">
        <v>269</v>
      </c>
      <c r="M2" s="24">
        <v>51</v>
      </c>
    </row>
    <row r="3" ht="15.95" customHeight="1" spans="1:13">
      <c r="A3" s="15" t="s">
        <v>4</v>
      </c>
      <c r="B3" s="16">
        <v>2638</v>
      </c>
      <c r="C3" s="17">
        <v>32</v>
      </c>
      <c r="D3" s="17">
        <v>39</v>
      </c>
      <c r="E3" s="18">
        <v>2442.76607278241</v>
      </c>
      <c r="F3" s="18">
        <v>4808.9678358209</v>
      </c>
      <c r="G3" s="19">
        <v>29.0613718411552</v>
      </c>
      <c r="H3" s="19">
        <v>1.20982986767486</v>
      </c>
      <c r="I3" s="19">
        <v>1.47448015122873</v>
      </c>
      <c r="K3" s="23" t="s">
        <v>156</v>
      </c>
      <c r="L3" s="24">
        <v>56</v>
      </c>
      <c r="M3" s="24">
        <v>65</v>
      </c>
    </row>
    <row r="4" ht="15.95" customHeight="1" spans="1:13">
      <c r="A4" s="15" t="s">
        <v>8</v>
      </c>
      <c r="B4" s="16">
        <v>2567</v>
      </c>
      <c r="C4" s="17">
        <v>89</v>
      </c>
      <c r="D4" s="17">
        <v>76</v>
      </c>
      <c r="E4" s="20">
        <v>3140.05016598321</v>
      </c>
      <c r="F4" s="20">
        <v>5606.76321478382</v>
      </c>
      <c r="G4" s="21">
        <v>35.1382937280873</v>
      </c>
      <c r="H4" s="21">
        <v>3.48472983555208</v>
      </c>
      <c r="I4" s="21">
        <v>2.97572435395458</v>
      </c>
      <c r="K4" s="23" t="s">
        <v>15</v>
      </c>
      <c r="L4" s="24">
        <v>23</v>
      </c>
      <c r="M4" s="24">
        <v>144</v>
      </c>
    </row>
    <row r="5" ht="15.95" customHeight="1" spans="1:13">
      <c r="A5" s="15" t="s">
        <v>15</v>
      </c>
      <c r="B5" s="16">
        <v>927</v>
      </c>
      <c r="C5" s="17">
        <v>442</v>
      </c>
      <c r="D5" s="17">
        <v>0</v>
      </c>
      <c r="E5" s="20">
        <v>13256.52</v>
      </c>
      <c r="F5" s="20">
        <v>12962.74</v>
      </c>
      <c r="G5" s="21">
        <v>63.6</v>
      </c>
      <c r="H5" s="21">
        <v>91.13</v>
      </c>
      <c r="I5" s="21">
        <v>0</v>
      </c>
      <c r="K5" s="23" t="s">
        <v>8</v>
      </c>
      <c r="L5" s="24">
        <v>18</v>
      </c>
      <c r="M5" s="24">
        <v>29</v>
      </c>
    </row>
    <row r="6" ht="15.95" customHeight="1" spans="1:13">
      <c r="A6" s="15" t="s">
        <v>7</v>
      </c>
      <c r="B6" s="16">
        <v>657</v>
      </c>
      <c r="C6" s="17">
        <v>84</v>
      </c>
      <c r="D6" s="17">
        <v>14</v>
      </c>
      <c r="E6" s="18">
        <v>5278.27547437849</v>
      </c>
      <c r="F6" s="18">
        <v>3993.65871785029</v>
      </c>
      <c r="G6" s="19">
        <v>49.1628614916286</v>
      </c>
      <c r="H6" s="19">
        <v>14.3100511073254</v>
      </c>
      <c r="I6" s="19">
        <v>2.38500851788756</v>
      </c>
      <c r="K6" s="23" t="s">
        <v>157</v>
      </c>
      <c r="L6" s="24">
        <v>18</v>
      </c>
      <c r="M6" s="24">
        <v>68</v>
      </c>
    </row>
    <row r="7" ht="15.95" customHeight="1" spans="1:13">
      <c r="A7" s="15" t="s">
        <v>156</v>
      </c>
      <c r="B7" s="16">
        <v>448</v>
      </c>
      <c r="C7" s="17">
        <v>-5</v>
      </c>
      <c r="D7" s="17">
        <v>5</v>
      </c>
      <c r="E7" s="20">
        <v>962</v>
      </c>
      <c r="F7" s="20">
        <v>6875</v>
      </c>
      <c r="G7" s="21">
        <v>9.77</v>
      </c>
      <c r="H7" s="21">
        <v>-1.11</v>
      </c>
      <c r="I7" s="21">
        <v>1.11</v>
      </c>
      <c r="K7" s="23" t="s">
        <v>12</v>
      </c>
      <c r="L7" s="24">
        <v>17</v>
      </c>
      <c r="M7" s="24">
        <v>20</v>
      </c>
    </row>
    <row r="8" ht="15.95" customHeight="1" spans="1:13">
      <c r="A8" s="15" t="s">
        <v>13</v>
      </c>
      <c r="B8" s="16">
        <v>446</v>
      </c>
      <c r="C8" s="17">
        <v>38</v>
      </c>
      <c r="D8" s="17">
        <v>119</v>
      </c>
      <c r="E8" s="20">
        <v>8158.11411111111</v>
      </c>
      <c r="F8" s="20">
        <v>4617.80044025157</v>
      </c>
      <c r="G8" s="21">
        <v>20.1793721973094</v>
      </c>
      <c r="H8" s="21">
        <v>7.21062618595825</v>
      </c>
      <c r="I8" s="21">
        <v>22.5806451612903</v>
      </c>
      <c r="K8" s="23" t="s">
        <v>13</v>
      </c>
      <c r="L8" s="24">
        <v>15</v>
      </c>
      <c r="M8" s="24">
        <v>54</v>
      </c>
    </row>
    <row r="9" ht="15.95" customHeight="1" spans="1:13">
      <c r="A9" s="15" t="s">
        <v>157</v>
      </c>
      <c r="B9" s="16">
        <v>406</v>
      </c>
      <c r="C9" s="17">
        <v>5</v>
      </c>
      <c r="D9" s="17">
        <v>16</v>
      </c>
      <c r="E9" s="20">
        <v>9268.87820512821</v>
      </c>
      <c r="F9" s="20">
        <v>4951.86643835617</v>
      </c>
      <c r="G9" s="21">
        <v>19.30693069</v>
      </c>
      <c r="H9" s="21">
        <v>1.199040767</v>
      </c>
      <c r="I9" s="21">
        <v>3.836930456</v>
      </c>
      <c r="K9" s="23" t="s">
        <v>14</v>
      </c>
      <c r="L9" s="24">
        <v>11</v>
      </c>
      <c r="M9" s="24">
        <v>77</v>
      </c>
    </row>
    <row r="10" ht="15.95" customHeight="1" spans="1:13">
      <c r="A10" s="15" t="s">
        <v>6</v>
      </c>
      <c r="B10" s="16">
        <v>240</v>
      </c>
      <c r="C10" s="17">
        <v>20</v>
      </c>
      <c r="D10" s="17">
        <v>22</v>
      </c>
      <c r="E10" s="18">
        <v>5206.40282105263</v>
      </c>
      <c r="F10" s="18">
        <v>4149.39822147651</v>
      </c>
      <c r="G10" s="19">
        <v>67.843137254902</v>
      </c>
      <c r="H10" s="19">
        <v>8.26446280991736</v>
      </c>
      <c r="I10" s="19">
        <v>9.09090909090909</v>
      </c>
      <c r="K10" s="23" t="s">
        <v>16</v>
      </c>
      <c r="L10" s="24">
        <v>8</v>
      </c>
      <c r="M10" s="24">
        <v>45</v>
      </c>
    </row>
    <row r="11" ht="15.95" customHeight="1" spans="1:13">
      <c r="A11" s="15" t="s">
        <v>17</v>
      </c>
      <c r="B11" s="22">
        <v>188</v>
      </c>
      <c r="C11" s="22">
        <v>188</v>
      </c>
      <c r="D11" s="22">
        <v>0</v>
      </c>
      <c r="E11" s="20">
        <v>2771.42819148936</v>
      </c>
      <c r="F11" s="20">
        <v>5789.20555555556</v>
      </c>
      <c r="G11" s="21">
        <v>24.468085106383</v>
      </c>
      <c r="H11" s="21">
        <v>0</v>
      </c>
      <c r="I11" s="21">
        <v>0</v>
      </c>
      <c r="K11" s="23" t="s">
        <v>7</v>
      </c>
      <c r="L11" s="24">
        <v>6</v>
      </c>
      <c r="M11" s="24">
        <v>23</v>
      </c>
    </row>
    <row r="12" ht="15.95" customHeight="1" spans="1:13">
      <c r="A12" s="15" t="s">
        <v>14</v>
      </c>
      <c r="B12" s="16">
        <v>97</v>
      </c>
      <c r="C12" s="17">
        <v>13</v>
      </c>
      <c r="D12" s="17">
        <v>0</v>
      </c>
      <c r="E12" s="20">
        <v>15135</v>
      </c>
      <c r="F12" s="20">
        <v>19868</v>
      </c>
      <c r="G12" s="21">
        <v>34</v>
      </c>
      <c r="H12" s="21">
        <v>15.47</v>
      </c>
      <c r="I12" s="21">
        <v>0</v>
      </c>
      <c r="K12" s="23" t="s">
        <v>155</v>
      </c>
      <c r="L12" s="24">
        <v>2</v>
      </c>
      <c r="M12" s="24">
        <v>20</v>
      </c>
    </row>
    <row r="13" ht="15.95" customHeight="1" spans="11:13">
      <c r="K13" s="23" t="s">
        <v>6</v>
      </c>
      <c r="L13" s="24">
        <v>1</v>
      </c>
      <c r="M13" s="24">
        <v>0</v>
      </c>
    </row>
    <row r="14" ht="15.95" customHeight="1" spans="11:13">
      <c r="K14" s="23" t="s">
        <v>10</v>
      </c>
      <c r="L14" s="24">
        <v>0</v>
      </c>
      <c r="M14" s="24">
        <v>104</v>
      </c>
    </row>
    <row r="15" ht="15.95" customHeight="1" spans="11:13">
      <c r="K15" s="23" t="s">
        <v>17</v>
      </c>
      <c r="L15" s="24">
        <v>0</v>
      </c>
      <c r="M15" s="24">
        <v>0</v>
      </c>
    </row>
  </sheetData>
  <autoFilter ref="K1:M15"/>
  <pageMargins left="0.75" right="0.75" top="1" bottom="1" header="0.509027777777778" footer="0.509027777777778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workbookViewId="0">
      <selection activeCell="M12" sqref="M12"/>
    </sheetView>
  </sheetViews>
  <sheetFormatPr defaultColWidth="8.8" defaultRowHeight="14.25"/>
  <cols>
    <col min="2" max="2" width="14.4" customWidth="1"/>
    <col min="3" max="3" width="10.4" customWidth="1"/>
    <col min="4" max="4" width="12.6" customWidth="1"/>
    <col min="5" max="16" width="9.8" customWidth="1"/>
    <col min="17" max="17" width="7.3" customWidth="1"/>
  </cols>
  <sheetData>
    <row r="1" s="2" customFormat="1" ht="31" customHeight="1" spans="1:17">
      <c r="A1" s="4" t="s">
        <v>158</v>
      </c>
      <c r="B1" s="4"/>
      <c r="C1" s="5" t="s">
        <v>3</v>
      </c>
      <c r="D1" s="5" t="s">
        <v>4</v>
      </c>
      <c r="E1" s="5" t="s">
        <v>5</v>
      </c>
      <c r="F1" s="5" t="s">
        <v>6</v>
      </c>
      <c r="G1" s="5" t="s">
        <v>7</v>
      </c>
      <c r="H1" s="5" t="s">
        <v>8</v>
      </c>
      <c r="I1" s="5" t="s">
        <v>9</v>
      </c>
      <c r="J1" s="5" t="s">
        <v>10</v>
      </c>
      <c r="K1" s="5" t="s">
        <v>11</v>
      </c>
      <c r="L1" s="5" t="s">
        <v>12</v>
      </c>
      <c r="M1" s="5" t="s">
        <v>13</v>
      </c>
      <c r="N1" s="5" t="s">
        <v>159</v>
      </c>
      <c r="O1" s="5" t="s">
        <v>15</v>
      </c>
      <c r="P1" s="5" t="s">
        <v>16</v>
      </c>
      <c r="Q1" s="11" t="s">
        <v>17</v>
      </c>
    </row>
    <row r="2" ht="33" customHeight="1" spans="1:17">
      <c r="A2" s="6" t="s">
        <v>21</v>
      </c>
      <c r="B2" s="6"/>
      <c r="C2" s="7">
        <v>105844.753493</v>
      </c>
      <c r="D2" s="7">
        <v>6268.152956</v>
      </c>
      <c r="E2" s="7">
        <v>201.315756</v>
      </c>
      <c r="F2" s="7">
        <v>11.814985</v>
      </c>
      <c r="G2" s="7">
        <v>2636.626798</v>
      </c>
      <c r="H2" s="7">
        <v>10311.99725</v>
      </c>
      <c r="I2" s="7">
        <v>12496.740136</v>
      </c>
      <c r="J2" s="7">
        <v>6621.71</v>
      </c>
      <c r="K2" s="7">
        <v>28794.775031</v>
      </c>
      <c r="L2" s="7">
        <v>5493.56701</v>
      </c>
      <c r="M2" s="7">
        <v>9881.844942</v>
      </c>
      <c r="N2" s="7">
        <v>10784.9</v>
      </c>
      <c r="O2" s="7">
        <v>11915.0048</v>
      </c>
      <c r="P2" s="7">
        <v>426.303829</v>
      </c>
      <c r="Q2" s="8">
        <v>0</v>
      </c>
    </row>
    <row r="3" ht="33" customHeight="1" spans="1:17">
      <c r="A3" s="8" t="s">
        <v>45</v>
      </c>
      <c r="B3" s="8"/>
      <c r="C3" s="7">
        <v>100639.225651</v>
      </c>
      <c r="D3" s="7">
        <v>5705.422719</v>
      </c>
      <c r="E3" s="7">
        <v>105.6</v>
      </c>
      <c r="F3" s="7">
        <v>7.0167</v>
      </c>
      <c r="G3" s="7">
        <v>2278.344298</v>
      </c>
      <c r="H3" s="7">
        <v>10060.4</v>
      </c>
      <c r="I3" s="7">
        <v>12183.702</v>
      </c>
      <c r="J3" s="7">
        <v>5526.84</v>
      </c>
      <c r="K3" s="7">
        <v>27618.274562</v>
      </c>
      <c r="L3" s="7">
        <v>5263.1</v>
      </c>
      <c r="M3" s="7">
        <v>9834.325372</v>
      </c>
      <c r="N3" s="7">
        <v>10557.9</v>
      </c>
      <c r="O3" s="7">
        <v>11321.7</v>
      </c>
      <c r="P3" s="7">
        <v>176.6</v>
      </c>
      <c r="Q3" s="8">
        <v>0</v>
      </c>
    </row>
    <row r="4" ht="33" customHeight="1" spans="1:17">
      <c r="A4" s="6" t="s">
        <v>160</v>
      </c>
      <c r="B4" s="6"/>
      <c r="C4" s="7">
        <f>C2-C3</f>
        <v>5205.527842</v>
      </c>
      <c r="D4" s="7">
        <f t="shared" ref="D4:Q4" si="0">D2-D3</f>
        <v>562.730237</v>
      </c>
      <c r="E4" s="7">
        <f t="shared" si="0"/>
        <v>95.715756</v>
      </c>
      <c r="F4" s="7">
        <f t="shared" si="0"/>
        <v>4.798285</v>
      </c>
      <c r="G4" s="7">
        <f t="shared" si="0"/>
        <v>358.2825</v>
      </c>
      <c r="H4" s="7">
        <f t="shared" si="0"/>
        <v>251.597250000001</v>
      </c>
      <c r="I4" s="7">
        <f t="shared" si="0"/>
        <v>313.038136000001</v>
      </c>
      <c r="J4" s="7">
        <f t="shared" si="0"/>
        <v>1094.87</v>
      </c>
      <c r="K4" s="7">
        <f t="shared" si="0"/>
        <v>1176.500469</v>
      </c>
      <c r="L4" s="7">
        <f t="shared" si="0"/>
        <v>230.467009999999</v>
      </c>
      <c r="M4" s="7">
        <f t="shared" si="0"/>
        <v>47.5195700000004</v>
      </c>
      <c r="N4" s="7">
        <f t="shared" si="0"/>
        <v>227</v>
      </c>
      <c r="O4" s="7">
        <f t="shared" si="0"/>
        <v>593.3048</v>
      </c>
      <c r="P4" s="7">
        <f t="shared" si="0"/>
        <v>249.703829</v>
      </c>
      <c r="Q4" s="8">
        <f t="shared" si="0"/>
        <v>0</v>
      </c>
    </row>
    <row r="5" ht="25" customHeight="1" spans="1:17">
      <c r="A5" s="8"/>
      <c r="B5" s="8"/>
      <c r="C5" s="8"/>
      <c r="D5" s="8">
        <v>4</v>
      </c>
      <c r="E5" s="8"/>
      <c r="F5" s="8"/>
      <c r="G5" s="8">
        <v>5</v>
      </c>
      <c r="H5" s="8"/>
      <c r="I5" s="8"/>
      <c r="J5" s="8">
        <v>2</v>
      </c>
      <c r="K5" s="8">
        <v>1</v>
      </c>
      <c r="L5" s="8"/>
      <c r="M5" s="8"/>
      <c r="N5" s="8"/>
      <c r="O5" s="8">
        <v>3</v>
      </c>
      <c r="P5" s="8"/>
      <c r="Q5" s="8"/>
    </row>
    <row r="8" spans="2:4">
      <c r="B8" t="s">
        <v>161</v>
      </c>
      <c r="C8" t="s">
        <v>162</v>
      </c>
      <c r="D8" t="s">
        <v>163</v>
      </c>
    </row>
    <row r="9" s="3" customFormat="1" spans="1:4">
      <c r="A9" s="3" t="s">
        <v>61</v>
      </c>
      <c r="B9" s="9">
        <v>45958.689415</v>
      </c>
      <c r="C9" s="9">
        <v>45723.6291</v>
      </c>
      <c r="D9" s="9">
        <f>B9-C9</f>
        <v>235.060314999995</v>
      </c>
    </row>
    <row r="10" spans="1:4">
      <c r="A10" t="s">
        <v>164</v>
      </c>
      <c r="B10" s="10">
        <v>14284.09</v>
      </c>
      <c r="C10" s="10">
        <v>14098.338687</v>
      </c>
      <c r="D10" s="10">
        <f t="shared" ref="D10:D17" si="1">B10-C10</f>
        <v>185.751312999997</v>
      </c>
    </row>
    <row r="11" spans="1:4">
      <c r="A11" t="s">
        <v>63</v>
      </c>
      <c r="B11" s="10">
        <v>8775.361</v>
      </c>
      <c r="C11" s="10">
        <v>8618.971674</v>
      </c>
      <c r="D11" s="10">
        <f t="shared" si="1"/>
        <v>156.389326000002</v>
      </c>
    </row>
    <row r="12" spans="1:4">
      <c r="A12" t="s">
        <v>165</v>
      </c>
      <c r="B12" s="10">
        <v>3588.71</v>
      </c>
      <c r="C12" s="10">
        <v>3588.711047</v>
      </c>
      <c r="D12" s="10">
        <f t="shared" si="1"/>
        <v>-0.0010470000006535</v>
      </c>
    </row>
    <row r="13" s="3" customFormat="1" spans="1:4">
      <c r="A13" s="3" t="s">
        <v>166</v>
      </c>
      <c r="B13" s="9">
        <v>11964.1305093019</v>
      </c>
      <c r="C13" s="9">
        <v>11659.882467</v>
      </c>
      <c r="D13" s="9">
        <f t="shared" si="1"/>
        <v>304.248042301902</v>
      </c>
    </row>
    <row r="14" spans="1:4">
      <c r="A14" t="s">
        <v>66</v>
      </c>
      <c r="B14" s="10">
        <v>2908.27</v>
      </c>
      <c r="C14" s="10">
        <v>2820.82621</v>
      </c>
      <c r="D14" s="10">
        <f t="shared" si="1"/>
        <v>87.4437899999998</v>
      </c>
    </row>
    <row r="15" spans="1:4">
      <c r="A15" t="s">
        <v>67</v>
      </c>
      <c r="B15" s="10">
        <v>747.76</v>
      </c>
      <c r="C15" s="10">
        <v>668.153996</v>
      </c>
      <c r="D15" s="10">
        <f t="shared" si="1"/>
        <v>79.606004</v>
      </c>
    </row>
    <row r="16" s="3" customFormat="1" spans="1:4">
      <c r="A16" s="3" t="s">
        <v>68</v>
      </c>
      <c r="B16" s="9">
        <v>3444.9166</v>
      </c>
      <c r="C16" s="9">
        <v>3137.586889</v>
      </c>
      <c r="D16" s="9">
        <f t="shared" si="1"/>
        <v>307.329711</v>
      </c>
    </row>
    <row r="17" spans="1:4">
      <c r="A17" t="s">
        <v>44</v>
      </c>
      <c r="B17" s="10">
        <v>91671.9275243019</v>
      </c>
      <c r="C17">
        <f>SUM(C9:C16)</f>
        <v>90316.10007</v>
      </c>
      <c r="D17" s="10">
        <f t="shared" si="1"/>
        <v>1355.82745430189</v>
      </c>
    </row>
  </sheetData>
  <mergeCells count="3">
    <mergeCell ref="A1:B1"/>
    <mergeCell ref="A2:B2"/>
    <mergeCell ref="A4:B4"/>
  </mergeCells>
  <pageMargins left="0.75" right="0.75" top="1" bottom="1" header="0.509027777777778" footer="0.509027777777778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L4:L6"/>
  <sheetViews>
    <sheetView workbookViewId="0">
      <selection activeCell="I12" sqref="I12"/>
    </sheetView>
  </sheetViews>
  <sheetFormatPr defaultColWidth="8.8" defaultRowHeight="14.25" outlineLevelRow="5"/>
  <cols>
    <col min="13" max="13" width="12.9" customWidth="1"/>
  </cols>
  <sheetData>
    <row r="4" spans="12:12">
      <c r="L4" s="1"/>
    </row>
    <row r="6" spans="12:12">
      <c r="L6" s="2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2017年1-10月寿险报表</vt:lpstr>
      <vt:lpstr>2017年1-10月财险数据表</vt:lpstr>
      <vt:lpstr>比较</vt:lpstr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Administrator</cp:lastModifiedBy>
  <cp:revision>1</cp:revision>
  <dcterms:created xsi:type="dcterms:W3CDTF">2008-10-23T01:43:00Z</dcterms:created>
  <cp:lastPrinted>2016-07-18T08:24:00Z</cp:lastPrinted>
  <dcterms:modified xsi:type="dcterms:W3CDTF">2017-11-20T08:53:11Z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