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360" activeTab="1"/>
  </bookViews>
  <sheets>
    <sheet name="2017年1-9月寿险报表" sheetId="1" r:id="rId1"/>
    <sheet name="2017年1-9月财险数据表" sheetId="2" r:id="rId2"/>
    <sheet name="比较" sheetId="3" r:id="rId3"/>
    <sheet name="Sheet2" sheetId="4" r:id="rId4"/>
    <sheet name="Sheet1" sheetId="5" r:id="rId5"/>
  </sheets>
  <definedNames>
    <definedName name="_xlnm._FilterDatabase" localSheetId="3" hidden="1">Sheet2!$K$1:$M$15</definedName>
    <definedName name="_xlnm.Print_Area" localSheetId="2">比较!$V$2:$AD$25</definedName>
    <definedName name="_xlnm.Print_Titles" localSheetId="1">'2017年1-9月财险数据表'!#REF!</definedName>
    <definedName name="_xlnm.Print_Titles" localSheetId="0">'2017年1-9月寿险报表'!$1:$3</definedName>
    <definedName name="_xlnm.Print_Titles" localSheetId="2">比较!$A:B</definedName>
    <definedName name="_xlnm.Print_Area" localSheetId="4">Sheet1!$K$10</definedName>
  </definedNames>
  <calcPr calcId="144525"/>
</workbook>
</file>

<file path=xl/sharedStrings.xml><?xml version="1.0" encoding="utf-8"?>
<sst xmlns="http://schemas.openxmlformats.org/spreadsheetml/2006/main" count="168">
  <si>
    <r>
      <rPr>
        <b/>
        <sz val="14"/>
        <rFont val="宋体"/>
        <charset val="134"/>
      </rPr>
      <t>广元市保险行业协会</t>
    </r>
    <r>
      <rPr>
        <b/>
        <sz val="14"/>
        <rFont val="Times New Roman"/>
        <charset val="134"/>
      </rPr>
      <t>2017</t>
    </r>
    <r>
      <rPr>
        <b/>
        <sz val="14"/>
        <rFont val="宋体"/>
        <charset val="134"/>
      </rPr>
      <t>年</t>
    </r>
    <r>
      <rPr>
        <b/>
        <sz val="14"/>
        <color rgb="FF000000"/>
        <rFont val="Times New Roman"/>
        <charset val="134"/>
      </rPr>
      <t>1-9</t>
    </r>
    <r>
      <rPr>
        <b/>
        <sz val="14"/>
        <rFont val="宋体"/>
        <charset val="134"/>
      </rPr>
      <t>月寿险数据统计表</t>
    </r>
  </si>
  <si>
    <r>
      <rPr>
        <sz val="11"/>
        <rFont val="Times New Roman"/>
        <charset val="0"/>
      </rPr>
      <t xml:space="preserve">                                                                                                                                  </t>
    </r>
    <r>
      <rPr>
        <sz val="11"/>
        <rFont val="宋体"/>
        <charset val="134"/>
      </rPr>
      <t>单位：万元</t>
    </r>
    <r>
      <rPr>
        <sz val="11"/>
        <rFont val="Times New Roman"/>
        <charset val="0"/>
      </rPr>
      <t xml:space="preserve"> / </t>
    </r>
    <r>
      <rPr>
        <sz val="11"/>
        <rFont val="宋体"/>
        <charset val="134"/>
      </rPr>
      <t>％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</si>
  <si>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0"/>
      </rPr>
      <t xml:space="preserve">       </t>
    </r>
    <r>
      <rPr>
        <b/>
        <sz val="11"/>
        <color indexed="8"/>
        <rFont val="宋体"/>
        <charset val="134"/>
      </rPr>
      <t>目</t>
    </r>
  </si>
  <si>
    <t>总计</t>
  </si>
  <si>
    <t>中国人寿</t>
  </si>
  <si>
    <t>太保寿险</t>
  </si>
  <si>
    <t>平安人寿</t>
  </si>
  <si>
    <t>新华人寿</t>
  </si>
  <si>
    <t>泰康人寿</t>
  </si>
  <si>
    <t>人保寿</t>
  </si>
  <si>
    <t>中邮人寿</t>
  </si>
  <si>
    <t>生命人寿</t>
  </si>
  <si>
    <t>太平人寿</t>
  </si>
  <si>
    <t>阳光人寿</t>
  </si>
  <si>
    <t>恒大人寿</t>
  </si>
  <si>
    <t>华夏人寿</t>
  </si>
  <si>
    <t>农银人寿</t>
  </si>
  <si>
    <t>华泰人寿</t>
  </si>
  <si>
    <t>全部业务收入</t>
  </si>
  <si>
    <t>同比%</t>
  </si>
  <si>
    <t>市场份额</t>
  </si>
  <si>
    <t>新单保费</t>
  </si>
  <si>
    <t>个人业务  收入</t>
  </si>
  <si>
    <t>保费小计</t>
  </si>
  <si>
    <t>普通寿险</t>
  </si>
  <si>
    <t>分红</t>
  </si>
  <si>
    <t>投连险</t>
  </si>
  <si>
    <t>万能险</t>
  </si>
  <si>
    <t>长期健康险</t>
  </si>
  <si>
    <t>短期健康险</t>
  </si>
  <si>
    <t>长期意外险</t>
  </si>
  <si>
    <t>短期意外险</t>
  </si>
  <si>
    <t>其中新单保费</t>
  </si>
  <si>
    <t>10年期及以上期交新单保费</t>
  </si>
  <si>
    <t>月末持证人力(人）</t>
  </si>
  <si>
    <t>人均保费（元）</t>
  </si>
  <si>
    <t>∕</t>
  </si>
  <si>
    <t>件均保费（元）</t>
  </si>
  <si>
    <t>活动率（%）</t>
  </si>
  <si>
    <t>团体业务收入</t>
  </si>
  <si>
    <t>-</t>
  </si>
  <si>
    <t>传统寿险</t>
  </si>
  <si>
    <t>企业年金</t>
  </si>
  <si>
    <t>银行、邮政代理业务</t>
  </si>
  <si>
    <t>合计</t>
  </si>
  <si>
    <t>新单趸交保费</t>
  </si>
  <si>
    <t>电销渠道</t>
  </si>
  <si>
    <t>代理渠道、经纪公司</t>
  </si>
  <si>
    <t>网销渠道</t>
  </si>
  <si>
    <t>赔款、给付合计</t>
  </si>
  <si>
    <t>金额</t>
  </si>
  <si>
    <t>件数</t>
  </si>
  <si>
    <t>短期险赔款</t>
  </si>
  <si>
    <t>死伤医疗给付</t>
  </si>
  <si>
    <t>满期给付</t>
  </si>
  <si>
    <t>年金给付</t>
  </si>
  <si>
    <t>退保</t>
  </si>
  <si>
    <t>2017年1-9月全市保费收入353296.84万元，同比增长10.45%，全市赔（给）付支出共计95297.73万元，同比下降0.60%。</t>
  </si>
  <si>
    <r>
      <rPr>
        <b/>
        <sz val="16"/>
        <rFont val="Times New Roman"/>
        <charset val="0"/>
      </rPr>
      <t xml:space="preserve">       </t>
    </r>
    <r>
      <rPr>
        <b/>
        <sz val="16"/>
        <rFont val="宋体"/>
        <charset val="0"/>
      </rPr>
      <t>广元市保险行业协会</t>
    </r>
    <r>
      <rPr>
        <b/>
        <sz val="16"/>
        <rFont val="Times New Roman"/>
        <charset val="0"/>
      </rPr>
      <t xml:space="preserve"> 2017</t>
    </r>
    <r>
      <rPr>
        <b/>
        <sz val="16"/>
        <rFont val="宋体"/>
        <charset val="0"/>
      </rPr>
      <t>年</t>
    </r>
    <r>
      <rPr>
        <b/>
        <sz val="16"/>
        <rFont val="Times New Roman"/>
        <charset val="0"/>
      </rPr>
      <t>1-9</t>
    </r>
    <r>
      <rPr>
        <b/>
        <sz val="16"/>
        <rFont val="宋体"/>
        <charset val="0"/>
      </rPr>
      <t>月财险数据统表</t>
    </r>
  </si>
  <si>
    <r>
      <rPr>
        <sz val="10.5"/>
        <rFont val="宋体"/>
        <charset val="134"/>
      </rPr>
      <t>单位：万元</t>
    </r>
    <r>
      <rPr>
        <sz val="10.5"/>
        <rFont val="Times New Roman"/>
        <charset val="0"/>
      </rPr>
      <t xml:space="preserve"> / </t>
    </r>
    <r>
      <rPr>
        <sz val="10.5"/>
        <rFont val="宋体"/>
        <charset val="134"/>
      </rPr>
      <t>件</t>
    </r>
  </si>
  <si>
    <t>项目</t>
  </si>
  <si>
    <t>人保财险</t>
  </si>
  <si>
    <t>太平洋财险</t>
  </si>
  <si>
    <t>中华联合</t>
  </si>
  <si>
    <t>大地保险</t>
  </si>
  <si>
    <t>平安产险</t>
  </si>
  <si>
    <t>锦泰财险</t>
  </si>
  <si>
    <t>中航安盟</t>
  </si>
  <si>
    <t>国寿财险</t>
  </si>
  <si>
    <t>全部业务</t>
  </si>
  <si>
    <t>保额（百万元）</t>
  </si>
  <si>
    <t>保费收入</t>
  </si>
  <si>
    <t>企业财产保险</t>
  </si>
  <si>
    <t>承保数量(户)</t>
  </si>
  <si>
    <t/>
  </si>
  <si>
    <t>机动车辆保险</t>
  </si>
  <si>
    <t>小计</t>
  </si>
  <si>
    <t>承保数量(辆)</t>
  </si>
  <si>
    <t>其中电、网销业务（含交强险、商业险）</t>
  </si>
  <si>
    <t>车险（不含摩托车、拖拉机</t>
  </si>
  <si>
    <t>摩托车</t>
  </si>
  <si>
    <t>拖拉机</t>
  </si>
  <si>
    <t>家庭财产保险</t>
  </si>
  <si>
    <t>工程保险</t>
  </si>
  <si>
    <t>货物运输保险</t>
  </si>
  <si>
    <t>责任保险</t>
  </si>
  <si>
    <t>意外伤害保险</t>
  </si>
  <si>
    <t>健康保险</t>
  </si>
  <si>
    <t>农险保费</t>
  </si>
  <si>
    <t>其中：政策性农业保险</t>
  </si>
  <si>
    <t>其他财产保险</t>
  </si>
  <si>
    <r>
      <rPr>
        <b/>
        <sz val="10.5"/>
        <rFont val="Times New Roman"/>
        <charset val="0"/>
      </rPr>
      <t xml:space="preserve">     </t>
    </r>
    <r>
      <rPr>
        <b/>
        <sz val="14"/>
        <rFont val="Times New Roman"/>
        <charset val="0"/>
      </rPr>
      <t xml:space="preserve">  </t>
    </r>
    <r>
      <rPr>
        <b/>
        <sz val="14"/>
        <rFont val="宋体"/>
        <charset val="0"/>
      </rPr>
      <t>广元市保险行业协会</t>
    </r>
    <r>
      <rPr>
        <b/>
        <sz val="14"/>
        <rFont val="Times New Roman"/>
        <charset val="0"/>
      </rPr>
      <t xml:space="preserve"> 2017</t>
    </r>
    <r>
      <rPr>
        <b/>
        <sz val="14"/>
        <rFont val="宋体"/>
        <charset val="0"/>
      </rPr>
      <t>年</t>
    </r>
    <r>
      <rPr>
        <b/>
        <sz val="14"/>
        <rFont val="Times New Roman"/>
        <charset val="0"/>
      </rPr>
      <t>1-9</t>
    </r>
    <r>
      <rPr>
        <b/>
        <sz val="14"/>
        <rFont val="宋体"/>
        <charset val="0"/>
      </rPr>
      <t>月财险数据统表</t>
    </r>
    <r>
      <rPr>
        <b/>
        <sz val="14"/>
        <rFont val="Times New Roman"/>
        <charset val="0"/>
      </rPr>
      <t>(</t>
    </r>
    <r>
      <rPr>
        <b/>
        <sz val="14"/>
        <rFont val="宋体"/>
        <charset val="0"/>
      </rPr>
      <t>二</t>
    </r>
    <r>
      <rPr>
        <b/>
        <sz val="14"/>
        <rFont val="Times New Roman"/>
        <charset val="0"/>
      </rPr>
      <t>)</t>
    </r>
  </si>
  <si>
    <r>
      <rPr>
        <sz val="10.5"/>
        <rFont val="宋体"/>
        <charset val="134"/>
      </rPr>
      <t xml:space="preserve">                                                    </t>
    </r>
    <r>
      <rPr>
        <sz val="10.5"/>
        <rFont val="宋体"/>
        <charset val="134"/>
      </rPr>
      <t>单位：万元</t>
    </r>
    <r>
      <rPr>
        <sz val="10.5"/>
        <rFont val="Times New Roman"/>
        <charset val="0"/>
      </rPr>
      <t xml:space="preserve"> / </t>
    </r>
    <r>
      <rPr>
        <sz val="10.5"/>
        <rFont val="宋体"/>
        <charset val="134"/>
      </rPr>
      <t>件</t>
    </r>
  </si>
  <si>
    <r>
      <rPr>
        <b/>
        <sz val="10.5"/>
        <color indexed="8"/>
        <rFont val="宋体"/>
        <charset val="134"/>
      </rPr>
      <t>项</t>
    </r>
    <r>
      <rPr>
        <b/>
        <sz val="10.5"/>
        <color indexed="8"/>
        <rFont val="Times New Roman"/>
        <charset val="0"/>
      </rPr>
      <t xml:space="preserve">  </t>
    </r>
    <r>
      <rPr>
        <b/>
        <sz val="10.5"/>
        <color indexed="8"/>
        <rFont val="宋体"/>
        <charset val="134"/>
      </rPr>
      <t>目</t>
    </r>
  </si>
  <si>
    <r>
      <rPr>
        <b/>
        <sz val="10.5"/>
        <color indexed="8"/>
        <rFont val="宋体"/>
        <charset val="134"/>
      </rPr>
      <t>总</t>
    </r>
    <r>
      <rPr>
        <b/>
        <sz val="10.5"/>
        <color indexed="8"/>
        <rFont val="Times New Roman"/>
        <charset val="0"/>
      </rPr>
      <t xml:space="preserve">   </t>
    </r>
    <r>
      <rPr>
        <b/>
        <sz val="10.5"/>
        <color indexed="8"/>
        <rFont val="宋体"/>
        <charset val="134"/>
      </rPr>
      <t>计</t>
    </r>
  </si>
  <si>
    <t>大地</t>
  </si>
  <si>
    <t>全部业务合计</t>
  </si>
  <si>
    <t>赔款金额</t>
  </si>
  <si>
    <t>赔款件数</t>
  </si>
  <si>
    <r>
      <rPr>
        <sz val="10"/>
        <color indexed="8"/>
        <rFont val="宋体"/>
        <charset val="134"/>
      </rPr>
      <t>赔付率</t>
    </r>
    <r>
      <rPr>
        <sz val="10"/>
        <color indexed="8"/>
        <rFont val="Times New Roman"/>
        <charset val="0"/>
      </rPr>
      <t>%</t>
    </r>
  </si>
  <si>
    <t>未决赔款金额</t>
  </si>
  <si>
    <t>未决赔款件数</t>
  </si>
  <si>
    <t>赔付率%</t>
  </si>
  <si>
    <t>车险(不含摩托车、拖拉机)</t>
  </si>
  <si>
    <t>农业保险</t>
  </si>
  <si>
    <t>政策性农业保险</t>
  </si>
  <si>
    <t>意外保险</t>
  </si>
  <si>
    <t>其它财产保险</t>
  </si>
  <si>
    <t>同比（%）</t>
  </si>
  <si>
    <t>2017年1-2月</t>
  </si>
  <si>
    <t>2016年1-2月</t>
  </si>
  <si>
    <t>2017年1-3月</t>
  </si>
  <si>
    <t>2016年1-3月</t>
  </si>
  <si>
    <t>2017年1-4月</t>
  </si>
  <si>
    <t>2016年1-4月</t>
  </si>
  <si>
    <t>2017年1-5月</t>
  </si>
  <si>
    <t>2016年1-5月</t>
  </si>
  <si>
    <t>2017年1-6月</t>
  </si>
  <si>
    <t>2016年1-6月</t>
  </si>
  <si>
    <t>2017年1-7月</t>
  </si>
  <si>
    <t>2016年1-7月</t>
  </si>
  <si>
    <t>2017年1-8月</t>
  </si>
  <si>
    <t>2016年1-8月</t>
  </si>
  <si>
    <t>2017年1-9月</t>
  </si>
  <si>
    <t>2016年1-9月</t>
  </si>
  <si>
    <t>2017年1-10月</t>
  </si>
  <si>
    <t>2016年1-10月</t>
  </si>
  <si>
    <t>2017年1-11月</t>
  </si>
  <si>
    <t>2016年1-11月</t>
  </si>
  <si>
    <t>2017年1-12月</t>
  </si>
  <si>
    <t>2016年1-12月</t>
  </si>
  <si>
    <t>财险</t>
  </si>
  <si>
    <t>寿险</t>
  </si>
  <si>
    <t>赔款支出</t>
  </si>
  <si>
    <t>寿险持证人力</t>
  </si>
  <si>
    <t>寿险个险保费收入</t>
  </si>
  <si>
    <t>团险保费收入</t>
  </si>
  <si>
    <t>银邮保费收入</t>
  </si>
  <si>
    <t>寿险满期给付</t>
  </si>
  <si>
    <t>退保金</t>
  </si>
  <si>
    <t>企财险</t>
  </si>
  <si>
    <t>机动车辆全部业务（全部）</t>
  </si>
  <si>
    <t>其中：电、网销业务（含交强险、商业险）</t>
  </si>
  <si>
    <t>承保数量</t>
  </si>
  <si>
    <t>车险（不含摩托车、拖拉机）</t>
  </si>
  <si>
    <t>数量</t>
  </si>
  <si>
    <t>家财险</t>
  </si>
  <si>
    <t>公司</t>
  </si>
  <si>
    <t>月末持证人力（人）</t>
  </si>
  <si>
    <t>当月新增人力（人）</t>
  </si>
  <si>
    <t>当月脱落人力（人）</t>
  </si>
  <si>
    <t>活动率%</t>
  </si>
  <si>
    <t>增员率%</t>
  </si>
  <si>
    <t>脱落率%</t>
  </si>
  <si>
    <t>月末人力情况</t>
  </si>
  <si>
    <t>签约银保网点数</t>
  </si>
  <si>
    <t>太平洋寿险</t>
  </si>
  <si>
    <t>人保寿险</t>
  </si>
  <si>
    <t>富德生命</t>
  </si>
  <si>
    <r>
      <rPr>
        <b/>
        <sz val="10"/>
        <color indexed="8"/>
        <rFont val="宋体"/>
        <charset val="134"/>
      </rPr>
      <t>项</t>
    </r>
    <r>
      <rPr>
        <b/>
        <sz val="10"/>
        <color indexed="8"/>
        <rFont val="Times New Roman"/>
        <charset val="0"/>
      </rPr>
      <t xml:space="preserve">       </t>
    </r>
    <r>
      <rPr>
        <b/>
        <sz val="10"/>
        <color indexed="8"/>
        <rFont val="宋体"/>
        <charset val="134"/>
      </rPr>
      <t>目</t>
    </r>
  </si>
  <si>
    <t>中新大东方</t>
  </si>
  <si>
    <t>新单期交保费</t>
  </si>
  <si>
    <t>自报数据</t>
  </si>
  <si>
    <t>省协会</t>
  </si>
  <si>
    <t>自报－省协会</t>
  </si>
  <si>
    <t>太保财险</t>
  </si>
  <si>
    <t>大地财险</t>
  </si>
  <si>
    <t>平安财险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</si>
</sst>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 * #,##0_ ;_ * \-#,##0_ ;_ * &quot;-&quot;??_ ;_ @_ "/>
    <numFmt numFmtId="177" formatCode="0_);[Red]\(0\)"/>
    <numFmt numFmtId="178" formatCode="0.00_ ;[Red]\-0.00\ "/>
    <numFmt numFmtId="179" formatCode="0.00_ "/>
    <numFmt numFmtId="180" formatCode="_ * #,##0.00_ ;_ * \-#,##0.00_ ;_ * &quot;-&quot;??.00_ ;_ @_ "/>
    <numFmt numFmtId="181" formatCode="0_ "/>
    <numFmt numFmtId="182" formatCode="0.0_ "/>
  </numFmts>
  <fonts count="56">
    <font>
      <sz val="12"/>
      <name val="宋体"/>
      <charset val="134"/>
    </font>
    <font>
      <b/>
      <sz val="12"/>
      <name val="宋体"/>
      <charset val="134"/>
    </font>
    <font>
      <sz val="12"/>
      <color rgb="FF3521F5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0B17B5"/>
      <name val="宋体"/>
      <charset val="134"/>
    </font>
    <font>
      <sz val="10"/>
      <color rgb="FF0B17B5"/>
      <name val="宋体"/>
      <charset val="134"/>
    </font>
    <font>
      <sz val="12"/>
      <color indexed="12"/>
      <name val="宋体"/>
      <charset val="134"/>
    </font>
    <font>
      <sz val="10"/>
      <color indexed="12"/>
      <name val="宋体"/>
      <charset val="134"/>
    </font>
    <font>
      <b/>
      <sz val="10"/>
      <color indexed="12"/>
      <name val="宋体"/>
      <charset val="134"/>
    </font>
    <font>
      <sz val="10"/>
      <color rgb="FF3521F5"/>
      <name val="宋体"/>
      <charset val="134"/>
    </font>
    <font>
      <sz val="10"/>
      <color indexed="10"/>
      <name val="宋体"/>
      <charset val="134"/>
    </font>
    <font>
      <b/>
      <sz val="16"/>
      <name val="Times New Roman"/>
      <charset val="0"/>
    </font>
    <font>
      <sz val="10.5"/>
      <name val="宋体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b/>
      <sz val="10.5"/>
      <name val="Times New Roman"/>
      <charset val="0"/>
    </font>
    <font>
      <b/>
      <sz val="10.5"/>
      <color indexed="8"/>
      <name val="宋体"/>
      <charset val="134"/>
    </font>
    <font>
      <b/>
      <sz val="14"/>
      <name val="宋体"/>
      <charset val="134"/>
    </font>
    <font>
      <sz val="11"/>
      <name val="Times New Roman"/>
      <charset val="0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0"/>
      <color indexed="8"/>
      <name val="Times New Roman"/>
      <charset val="0"/>
    </font>
    <font>
      <b/>
      <sz val="16"/>
      <name val="宋体"/>
      <charset val="0"/>
    </font>
    <font>
      <sz val="10.5"/>
      <name val="Times New Roman"/>
      <charset val="0"/>
    </font>
    <font>
      <b/>
      <sz val="14"/>
      <name val="Times New Roman"/>
      <charset val="0"/>
    </font>
    <font>
      <b/>
      <sz val="14"/>
      <name val="宋体"/>
      <charset val="0"/>
    </font>
    <font>
      <b/>
      <sz val="10.5"/>
      <color indexed="8"/>
      <name val="Times New Roman"/>
      <charset val="0"/>
    </font>
    <font>
      <sz val="10"/>
      <color indexed="8"/>
      <name val="Times New Roman"/>
      <charset val="0"/>
    </font>
    <font>
      <b/>
      <sz val="14"/>
      <name val="Times New Roman"/>
      <charset val="134"/>
    </font>
    <font>
      <b/>
      <sz val="14"/>
      <color rgb="FF000000"/>
      <name val="Times New Roman"/>
      <charset val="134"/>
    </font>
    <font>
      <sz val="11"/>
      <name val="宋体"/>
      <charset val="134"/>
    </font>
    <font>
      <b/>
      <sz val="11"/>
      <color indexed="8"/>
      <name val="Times New Roman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25" borderId="1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29" fillId="37" borderId="23" applyNumberFormat="0" applyFon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0" fillId="23" borderId="21" applyNumberFormat="0" applyAlignment="0" applyProtection="0">
      <alignment vertical="center"/>
    </xf>
    <xf numFmtId="0" fontId="35" fillId="23" borderId="19" applyNumberFormat="0" applyAlignment="0" applyProtection="0">
      <alignment vertical="center"/>
    </xf>
    <xf numFmtId="0" fontId="43" fillId="35" borderId="22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0" borderId="0"/>
    <xf numFmtId="0" fontId="28" fillId="28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9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7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177" fontId="6" fillId="2" borderId="1" xfId="51" applyNumberFormat="1" applyFont="1" applyFill="1" applyBorder="1" applyAlignment="1">
      <alignment horizontal="center" vertical="center" wrapText="1"/>
    </xf>
    <xf numFmtId="179" fontId="6" fillId="2" borderId="1" xfId="51" applyNumberFormat="1" applyFont="1" applyFill="1" applyBorder="1" applyAlignment="1">
      <alignment horizontal="center" vertical="center" wrapText="1"/>
    </xf>
    <xf numFmtId="43" fontId="6" fillId="2" borderId="1" xfId="51" applyNumberFormat="1" applyFont="1" applyFill="1" applyBorder="1" applyAlignment="1">
      <alignment horizontal="center" vertical="center" wrapText="1"/>
    </xf>
    <xf numFmtId="43" fontId="7" fillId="2" borderId="2" xfId="51" applyNumberFormat="1" applyFont="1" applyFill="1" applyBorder="1" applyAlignment="1">
      <alignment horizontal="center" vertical="center" wrapText="1"/>
    </xf>
    <xf numFmtId="177" fontId="8" fillId="2" borderId="3" xfId="51" applyNumberFormat="1" applyFont="1" applyFill="1" applyBorder="1" applyAlignment="1">
      <alignment vertical="center"/>
    </xf>
    <xf numFmtId="176" fontId="8" fillId="2" borderId="3" xfId="51" applyNumberFormat="1" applyFont="1" applyFill="1" applyBorder="1" applyAlignment="1">
      <alignment vertical="center"/>
    </xf>
    <xf numFmtId="180" fontId="8" fillId="2" borderId="1" xfId="51" applyNumberFormat="1" applyFont="1" applyFill="1" applyBorder="1" applyAlignment="1">
      <alignment vertical="center" wrapText="1"/>
    </xf>
    <xf numFmtId="43" fontId="8" fillId="2" borderId="1" xfId="51" applyNumberFormat="1" applyFont="1" applyFill="1" applyBorder="1" applyAlignment="1">
      <alignment vertical="center" wrapText="1"/>
    </xf>
    <xf numFmtId="180" fontId="8" fillId="2" borderId="3" xfId="51" applyNumberFormat="1" applyFont="1" applyFill="1" applyBorder="1" applyAlignment="1">
      <alignment vertical="center" wrapText="1"/>
    </xf>
    <xf numFmtId="43" fontId="8" fillId="2" borderId="3" xfId="51" applyNumberFormat="1" applyFont="1" applyFill="1" applyBorder="1" applyAlignment="1">
      <alignment vertical="center" wrapText="1"/>
    </xf>
    <xf numFmtId="176" fontId="8" fillId="2" borderId="3" xfId="51" applyNumberFormat="1" applyFont="1" applyFill="1" applyBorder="1" applyAlignment="1">
      <alignment vertical="center" wrapText="1"/>
    </xf>
    <xf numFmtId="43" fontId="7" fillId="2" borderId="1" xfId="51" applyNumberFormat="1" applyFont="1" applyFill="1" applyBorder="1" applyAlignment="1">
      <alignment horizontal="center" vertical="center" wrapText="1"/>
    </xf>
    <xf numFmtId="177" fontId="8" fillId="2" borderId="1" xfId="51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57" fontId="11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79" fontId="10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79" fontId="10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179" fontId="10" fillId="4" borderId="1" xfId="0" applyNumberFormat="1" applyFont="1" applyFill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81" fontId="4" fillId="0" borderId="1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179" fontId="10" fillId="5" borderId="1" xfId="0" applyNumberFormat="1" applyFont="1" applyFill="1" applyBorder="1" applyAlignment="1">
      <alignment horizontal="center" vertical="center"/>
    </xf>
    <xf numFmtId="179" fontId="4" fillId="5" borderId="1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179" fontId="10" fillId="6" borderId="1" xfId="0" applyNumberFormat="1" applyFont="1" applyFill="1" applyBorder="1" applyAlignment="1">
      <alignment horizontal="center" vertical="center"/>
    </xf>
    <xf numFmtId="179" fontId="4" fillId="6" borderId="1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181" fontId="10" fillId="6" borderId="1" xfId="0" applyNumberFormat="1" applyFont="1" applyFill="1" applyBorder="1" applyAlignment="1">
      <alignment horizontal="center" vertical="center"/>
    </xf>
    <xf numFmtId="181" fontId="4" fillId="6" borderId="1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10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5" borderId="1" xfId="0" applyNumberFormat="1" applyFont="1" applyFill="1" applyBorder="1" applyAlignment="1">
      <alignment horizontal="center" vertical="center"/>
    </xf>
    <xf numFmtId="179" fontId="12" fillId="6" borderId="1" xfId="0" applyNumberFormat="1" applyFont="1" applyFill="1" applyBorder="1" applyAlignment="1">
      <alignment horizontal="center" vertical="center"/>
    </xf>
    <xf numFmtId="43" fontId="10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43" fontId="10" fillId="3" borderId="1" xfId="0" applyNumberFormat="1" applyFont="1" applyFill="1" applyBorder="1" applyAlignment="1">
      <alignment horizontal="center" vertical="center"/>
    </xf>
    <xf numFmtId="178" fontId="13" fillId="3" borderId="1" xfId="0" applyNumberFormat="1" applyFont="1" applyFill="1" applyBorder="1" applyAlignment="1">
      <alignment horizontal="center" vertical="center"/>
    </xf>
    <xf numFmtId="43" fontId="4" fillId="5" borderId="1" xfId="0" applyNumberFormat="1" applyFont="1" applyFill="1" applyBorder="1" applyAlignment="1">
      <alignment horizontal="center" vertical="center"/>
    </xf>
    <xf numFmtId="43" fontId="10" fillId="6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Border="1" applyAlignment="1">
      <alignment horizontal="center" vertical="center"/>
    </xf>
    <xf numFmtId="43" fontId="12" fillId="5" borderId="1" xfId="0" applyNumberFormat="1" applyFont="1" applyFill="1" applyBorder="1" applyAlignment="1">
      <alignment horizontal="center" vertical="center"/>
    </xf>
    <xf numFmtId="18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9" fontId="16" fillId="2" borderId="1" xfId="0" applyNumberFormat="1" applyFont="1" applyFill="1" applyBorder="1" applyAlignment="1">
      <alignment horizontal="center" vertical="center"/>
    </xf>
    <xf numFmtId="181" fontId="16" fillId="2" borderId="1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9" fontId="16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81" fontId="16" fillId="2" borderId="8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179" fontId="16" fillId="2" borderId="3" xfId="0" applyNumberFormat="1" applyFont="1" applyFill="1" applyBorder="1" applyAlignment="1">
      <alignment horizontal="center" vertical="center"/>
    </xf>
    <xf numFmtId="181" fontId="16" fillId="2" borderId="3" xfId="0" applyNumberFormat="1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179" fontId="19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179" fontId="17" fillId="2" borderId="1" xfId="0" applyNumberFormat="1" applyFont="1" applyFill="1" applyBorder="1" applyAlignment="1">
      <alignment horizontal="center" vertical="center"/>
    </xf>
    <xf numFmtId="179" fontId="17" fillId="2" borderId="1" xfId="0" applyNumberFormat="1" applyFont="1" applyFill="1" applyBorder="1" applyAlignment="1">
      <alignment horizontal="center" vertical="center" wrapText="1"/>
    </xf>
    <xf numFmtId="179" fontId="17" fillId="2" borderId="6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79" fontId="17" fillId="2" borderId="6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179" fontId="17" fillId="2" borderId="8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3" fontId="24" fillId="2" borderId="1" xfId="51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181" fontId="17" fillId="2" borderId="1" xfId="0" applyNumberFormat="1" applyFont="1" applyFill="1" applyBorder="1" applyAlignment="1">
      <alignment horizontal="center" vertical="center"/>
    </xf>
    <xf numFmtId="181" fontId="17" fillId="2" borderId="1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left" vertical="center" wrapText="1"/>
    </xf>
    <xf numFmtId="179" fontId="3" fillId="2" borderId="4" xfId="0" applyNumberFormat="1" applyFont="1" applyFill="1" applyBorder="1" applyAlignment="1">
      <alignment horizontal="center" vertical="center"/>
    </xf>
    <xf numFmtId="179" fontId="17" fillId="2" borderId="4" xfId="0" applyNumberFormat="1" applyFont="1" applyFill="1" applyBorder="1" applyAlignment="1">
      <alignment horizontal="center" vertical="center" wrapText="1"/>
    </xf>
    <xf numFmtId="182" fontId="17" fillId="2" borderId="1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?鹎%U龡&amp;H?_x0008_e_x0005_9_x0006__x0007__x0001__x0001_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  <cellStyle name="0,0_x000d_&#10;NA_x000d_&#10;" xfId="51"/>
    <cellStyle name="常规 2" xfId="52"/>
    <cellStyle name="常规_协会平安产险月报1" xfId="53"/>
  </cellStyles>
  <tableStyles count="0" defaultTableStyle="TableStyleMedium9"/>
  <colors>
    <mruColors>
      <color rgb="00FF0000"/>
      <color rgb="00FDE9D9"/>
      <color rgb="00CCFFCC"/>
      <color rgb="00DCE6F1"/>
      <color rgb="000B17B5"/>
      <color rgb="000000FF"/>
      <color rgb="00EBF1DE"/>
      <color rgb="00FFFFFF"/>
      <color rgb="00000000"/>
      <color rgb="003521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Q73"/>
  <sheetViews>
    <sheetView workbookViewId="0">
      <pane xSplit="3" ySplit="4" topLeftCell="D56" activePane="bottomRight" state="frozen"/>
      <selection/>
      <selection pane="topRight"/>
      <selection pane="bottomLeft"/>
      <selection pane="bottomRight" activeCell="A61" sqref="A61:N61"/>
    </sheetView>
  </sheetViews>
  <sheetFormatPr defaultColWidth="9" defaultRowHeight="14.25"/>
  <cols>
    <col min="1" max="1" width="4.625" style="30" customWidth="1"/>
    <col min="2" max="2" width="9.25" style="30" customWidth="1"/>
    <col min="3" max="3" width="10.5" customWidth="1"/>
    <col min="4" max="9" width="10.25" style="32" customWidth="1"/>
    <col min="10" max="10" width="9" style="32" customWidth="1"/>
    <col min="11" max="11" width="9.25" style="32" customWidth="1"/>
    <col min="12" max="13" width="9.875" style="32" customWidth="1"/>
    <col min="14" max="14" width="9.75" style="32" customWidth="1"/>
    <col min="15" max="15" width="9.875" style="32" customWidth="1"/>
    <col min="16" max="16" width="8.25" style="32" customWidth="1"/>
    <col min="17" max="17" width="9.125" style="32" customWidth="1"/>
  </cols>
  <sheetData>
    <row r="1" ht="27.75" customHeight="1" spans="1:17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/>
      <c r="O1"/>
      <c r="P1"/>
      <c r="Q1"/>
    </row>
    <row r="2" customHeight="1" spans="1:17">
      <c r="A2" s="164" t="s">
        <v>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/>
      <c r="M2"/>
      <c r="N2"/>
      <c r="O2"/>
      <c r="P2"/>
      <c r="Q2"/>
    </row>
    <row r="3" s="1" customFormat="1" ht="19.9" customHeight="1" spans="1:17">
      <c r="A3" s="165" t="s">
        <v>2</v>
      </c>
      <c r="B3" s="165"/>
      <c r="C3" s="166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189" t="s">
        <v>15</v>
      </c>
      <c r="P3" s="4" t="s">
        <v>16</v>
      </c>
      <c r="Q3" s="10" t="s">
        <v>17</v>
      </c>
    </row>
    <row r="4" ht="19.9" customHeight="1" spans="1:17">
      <c r="A4" s="167" t="s">
        <v>18</v>
      </c>
      <c r="B4" s="167" t="s">
        <v>3</v>
      </c>
      <c r="C4" s="168">
        <f>SUM(D4:Q4)</f>
        <v>274064.164426</v>
      </c>
      <c r="D4" s="169">
        <v>66811.9395</v>
      </c>
      <c r="E4" s="169">
        <v>50646.527531</v>
      </c>
      <c r="F4" s="169">
        <v>6288.27</v>
      </c>
      <c r="G4" s="169">
        <v>13156.063394</v>
      </c>
      <c r="H4" s="169">
        <v>38623.10964</v>
      </c>
      <c r="I4" s="169">
        <v>15344.867764</v>
      </c>
      <c r="J4" s="169">
        <v>8176.49</v>
      </c>
      <c r="K4" s="169">
        <v>11003.814921</v>
      </c>
      <c r="L4" s="169">
        <v>6859.405921</v>
      </c>
      <c r="M4" s="169">
        <v>3916.284757</v>
      </c>
      <c r="N4" s="169">
        <v>19407.954635</v>
      </c>
      <c r="O4" s="190">
        <v>29261.674916</v>
      </c>
      <c r="P4" s="169">
        <v>4302.7</v>
      </c>
      <c r="Q4" s="169">
        <v>265.061447</v>
      </c>
    </row>
    <row r="5" ht="19.9" customHeight="1" spans="1:17">
      <c r="A5" s="167"/>
      <c r="B5" s="167" t="s">
        <v>19</v>
      </c>
      <c r="C5" s="168">
        <v>10.45</v>
      </c>
      <c r="D5" s="170">
        <v>20.03</v>
      </c>
      <c r="E5" s="169">
        <v>20.2515147080515</v>
      </c>
      <c r="F5" s="169">
        <v>23.8460341625488</v>
      </c>
      <c r="G5" s="169">
        <v>0.168741228150759</v>
      </c>
      <c r="H5" s="169">
        <v>26.5504599373632</v>
      </c>
      <c r="I5" s="169">
        <v>-15.1683365158223</v>
      </c>
      <c r="J5" s="169">
        <v>13.39</v>
      </c>
      <c r="K5" s="169">
        <v>-65.7635049719047</v>
      </c>
      <c r="L5" s="169">
        <v>14.1295019495726</v>
      </c>
      <c r="M5" s="169">
        <v>-65.3217499203659</v>
      </c>
      <c r="N5" s="169">
        <v>72.0803216743986</v>
      </c>
      <c r="O5" s="190">
        <v>95.7489315590779</v>
      </c>
      <c r="P5" s="169">
        <v>892.93</v>
      </c>
      <c r="Q5" s="169">
        <v>92.2599808160316</v>
      </c>
    </row>
    <row r="6" ht="19.9" customHeight="1" spans="1:17">
      <c r="A6" s="167"/>
      <c r="B6" s="167" t="s">
        <v>20</v>
      </c>
      <c r="C6" s="168">
        <v>2.23</v>
      </c>
      <c r="D6" s="170">
        <v>24.3782107157026</v>
      </c>
      <c r="E6" s="169">
        <v>18.4798065945886</v>
      </c>
      <c r="F6" s="169">
        <v>2.29445174387179</v>
      </c>
      <c r="G6" s="169">
        <v>4.80035885813604</v>
      </c>
      <c r="H6" s="169">
        <v>14.092725227646</v>
      </c>
      <c r="I6" s="169">
        <v>5.59900554533946</v>
      </c>
      <c r="J6" s="169">
        <v>2.98342178997566</v>
      </c>
      <c r="K6" s="169">
        <v>4.01505061562733</v>
      </c>
      <c r="L6" s="169">
        <v>2.50284670940702</v>
      </c>
      <c r="M6" s="169">
        <v>1.42896637552095</v>
      </c>
      <c r="N6" s="169">
        <v>7.0815367910825</v>
      </c>
      <c r="O6" s="190">
        <v>10.6769431082993</v>
      </c>
      <c r="P6" s="169">
        <v>1.56996081885115</v>
      </c>
      <c r="Q6" s="46">
        <v>0.0967151059516098</v>
      </c>
    </row>
    <row r="7" ht="19.9" customHeight="1" spans="1:17">
      <c r="A7" s="167"/>
      <c r="B7" s="171" t="s">
        <v>21</v>
      </c>
      <c r="C7" s="172">
        <f>SUM(D7:Q7)</f>
        <v>161897.445845</v>
      </c>
      <c r="D7" s="170">
        <v>35488.00737</v>
      </c>
      <c r="E7" s="170">
        <v>15033.08046</v>
      </c>
      <c r="F7" s="170">
        <v>2366.460983</v>
      </c>
      <c r="G7" s="170">
        <v>4047.667399</v>
      </c>
      <c r="H7" s="170">
        <v>20538.719427</v>
      </c>
      <c r="I7" s="170">
        <v>12632.556701</v>
      </c>
      <c r="J7" s="170">
        <v>6569.6</v>
      </c>
      <c r="K7" s="170">
        <v>7222.605591</v>
      </c>
      <c r="L7" s="170">
        <v>6147.004034</v>
      </c>
      <c r="M7" s="170">
        <v>3077.51795</v>
      </c>
      <c r="N7" s="170">
        <v>18699.279284</v>
      </c>
      <c r="O7" s="170">
        <v>26092.124705</v>
      </c>
      <c r="P7" s="170">
        <v>3826.42</v>
      </c>
      <c r="Q7" s="169">
        <v>156.401941</v>
      </c>
    </row>
    <row r="8" ht="19.9" customHeight="1" spans="1:17">
      <c r="A8" s="173"/>
      <c r="B8" s="167" t="s">
        <v>19</v>
      </c>
      <c r="C8" s="168">
        <v>-1.18</v>
      </c>
      <c r="D8" s="170">
        <v>20.67</v>
      </c>
      <c r="E8" s="46">
        <v>12.5960939800165</v>
      </c>
      <c r="F8" s="46">
        <v>70.8579225811672</v>
      </c>
      <c r="G8" s="46">
        <v>-33.396726775857</v>
      </c>
      <c r="H8" s="46">
        <v>25.2112549484401</v>
      </c>
      <c r="I8" s="46">
        <v>-22.1466354065353</v>
      </c>
      <c r="J8" s="46">
        <v>-3.7</v>
      </c>
      <c r="K8" s="46">
        <v>-75.7553327772175</v>
      </c>
      <c r="L8" s="46">
        <v>11.2035752986472</v>
      </c>
      <c r="M8" s="46">
        <v>-71.3456093663627</v>
      </c>
      <c r="N8" s="46">
        <v>67.9907021644398</v>
      </c>
      <c r="O8" s="46">
        <v>76.8415129412364</v>
      </c>
      <c r="P8" s="182">
        <v>783.02</v>
      </c>
      <c r="Q8" s="46">
        <v>13.4447673042776</v>
      </c>
    </row>
    <row r="9" ht="19.9" customHeight="1" spans="1:17">
      <c r="A9" s="167" t="s">
        <v>22</v>
      </c>
      <c r="B9" s="174" t="s">
        <v>23</v>
      </c>
      <c r="C9" s="168">
        <f>SUM(D9:Q9)</f>
        <v>159621.544964</v>
      </c>
      <c r="D9" s="170">
        <v>54323.2214</v>
      </c>
      <c r="E9" s="175">
        <v>47648.319942</v>
      </c>
      <c r="F9" s="174">
        <v>5024.27</v>
      </c>
      <c r="G9" s="175">
        <v>11585.617071</v>
      </c>
      <c r="H9" s="175">
        <v>25144.247847</v>
      </c>
      <c r="I9" s="175">
        <v>4876.606157</v>
      </c>
      <c r="J9" s="174">
        <v>0</v>
      </c>
      <c r="K9" s="175">
        <v>2991.49468</v>
      </c>
      <c r="L9" s="175">
        <v>4.42567</v>
      </c>
      <c r="M9" s="175">
        <v>1113.666541</v>
      </c>
      <c r="N9" s="175">
        <v>647.048993</v>
      </c>
      <c r="O9" s="175">
        <v>5999.213083</v>
      </c>
      <c r="P9" s="175">
        <v>0.6</v>
      </c>
      <c r="Q9" s="175">
        <v>262.81358</v>
      </c>
    </row>
    <row r="10" ht="19.9" customHeight="1" spans="1:17">
      <c r="A10" s="167"/>
      <c r="B10" s="167" t="s">
        <v>19</v>
      </c>
      <c r="C10" s="168">
        <v>29.0609959531709</v>
      </c>
      <c r="D10" s="170">
        <v>24.67091438047</v>
      </c>
      <c r="E10" s="169">
        <v>25.6236370294857</v>
      </c>
      <c r="F10" s="169">
        <v>33.4471007891123</v>
      </c>
      <c r="G10" s="169">
        <v>27.3612553500969</v>
      </c>
      <c r="H10" s="169">
        <v>30.7661941132328</v>
      </c>
      <c r="I10" s="169">
        <v>16.6860985648111</v>
      </c>
      <c r="J10" s="167">
        <v>0</v>
      </c>
      <c r="K10" s="169">
        <v>49.5242939232608</v>
      </c>
      <c r="L10" s="169">
        <v>11.2167405486364</v>
      </c>
      <c r="M10" s="169">
        <v>27.5634564533459</v>
      </c>
      <c r="N10" s="169">
        <v>55.6544898149795</v>
      </c>
      <c r="O10" s="169">
        <v>138.259278134311</v>
      </c>
      <c r="P10" s="182">
        <v>0</v>
      </c>
      <c r="Q10" s="169">
        <v>93.1844774384392</v>
      </c>
    </row>
    <row r="11" ht="19.9" customHeight="1" spans="1:17">
      <c r="A11" s="167"/>
      <c r="B11" s="167" t="s">
        <v>20</v>
      </c>
      <c r="C11" s="168">
        <v>2.93</v>
      </c>
      <c r="D11" s="170">
        <v>34.0325119721474</v>
      </c>
      <c r="E11" s="169">
        <v>29.8508073911616</v>
      </c>
      <c r="F11" s="169">
        <v>3.14761393966782</v>
      </c>
      <c r="G11" s="169">
        <v>7.25817875877153</v>
      </c>
      <c r="H11" s="169">
        <v>15.7524147837755</v>
      </c>
      <c r="I11" s="169">
        <v>3.05510522285688</v>
      </c>
      <c r="J11" s="167">
        <v>0</v>
      </c>
      <c r="K11" s="169">
        <v>1.87411710660656</v>
      </c>
      <c r="L11" s="182">
        <v>0.00277260190721631</v>
      </c>
      <c r="M11" s="169">
        <v>0.697691869384655</v>
      </c>
      <c r="N11" s="169">
        <v>0.405364446977337</v>
      </c>
      <c r="O11" s="169">
        <v>3.75839808113186</v>
      </c>
      <c r="P11" s="169">
        <v>0.000375889107034592</v>
      </c>
      <c r="Q11" s="169">
        <v>0.164647936504607</v>
      </c>
    </row>
    <row r="12" ht="19.9" customHeight="1" spans="1:17">
      <c r="A12" s="167"/>
      <c r="B12" s="167" t="s">
        <v>24</v>
      </c>
      <c r="C12" s="168">
        <f>SUM(D12:Q12)</f>
        <v>52208.341785</v>
      </c>
      <c r="D12" s="170">
        <v>28740.508889</v>
      </c>
      <c r="E12" s="169">
        <v>10649.264378</v>
      </c>
      <c r="F12" s="169">
        <v>922.03</v>
      </c>
      <c r="G12" s="169">
        <v>1160.119711</v>
      </c>
      <c r="H12" s="169">
        <v>3386.870248</v>
      </c>
      <c r="I12" s="169">
        <v>1779.578137</v>
      </c>
      <c r="J12" s="167">
        <v>0</v>
      </c>
      <c r="K12" s="169">
        <v>381.8484</v>
      </c>
      <c r="L12" s="182">
        <v>0.00487</v>
      </c>
      <c r="M12" s="169">
        <v>219.328768</v>
      </c>
      <c r="N12" s="169">
        <v>137.922465</v>
      </c>
      <c r="O12" s="169">
        <v>4797.613984</v>
      </c>
      <c r="P12" s="169">
        <v>0</v>
      </c>
      <c r="Q12" s="169">
        <v>33.251935</v>
      </c>
    </row>
    <row r="13" ht="19.9" customHeight="1" spans="1:17">
      <c r="A13" s="167"/>
      <c r="B13" s="167" t="s">
        <v>25</v>
      </c>
      <c r="C13" s="168">
        <f t="shared" ref="C13:C22" si="0">SUM(D13:Q13)</f>
        <v>76873.241054</v>
      </c>
      <c r="D13" s="170">
        <v>15286.426339</v>
      </c>
      <c r="E13" s="169">
        <v>30719.324227</v>
      </c>
      <c r="F13" s="169">
        <v>2586.62</v>
      </c>
      <c r="G13" s="169">
        <v>5681.977532</v>
      </c>
      <c r="H13" s="169">
        <v>17339.512598</v>
      </c>
      <c r="I13" s="169">
        <v>2424.0966</v>
      </c>
      <c r="J13" s="167">
        <v>0</v>
      </c>
      <c r="K13" s="169">
        <v>1881.2844</v>
      </c>
      <c r="L13" s="182">
        <v>4.1289</v>
      </c>
      <c r="M13" s="169">
        <v>416.601726</v>
      </c>
      <c r="N13" s="169">
        <v>372.201252</v>
      </c>
      <c r="O13" s="169">
        <v>0</v>
      </c>
      <c r="P13" s="169">
        <v>0.6</v>
      </c>
      <c r="Q13" s="169">
        <v>160.46748</v>
      </c>
    </row>
    <row r="14" ht="19.9" customHeight="1" spans="1:17">
      <c r="A14" s="167"/>
      <c r="B14" s="167" t="s">
        <v>26</v>
      </c>
      <c r="C14" s="168">
        <f t="shared" si="0"/>
        <v>0.04</v>
      </c>
      <c r="D14" s="170">
        <v>0</v>
      </c>
      <c r="E14" s="46">
        <v>0</v>
      </c>
      <c r="F14" s="5">
        <v>0.04</v>
      </c>
      <c r="G14" s="46">
        <v>0</v>
      </c>
      <c r="H14" s="46">
        <v>0</v>
      </c>
      <c r="I14" s="46">
        <v>0</v>
      </c>
      <c r="J14" s="167">
        <v>0</v>
      </c>
      <c r="K14" s="169">
        <v>0</v>
      </c>
      <c r="L14" s="182">
        <v>0</v>
      </c>
      <c r="M14" s="169">
        <v>0</v>
      </c>
      <c r="N14" s="182">
        <v>0</v>
      </c>
      <c r="O14" s="182">
        <v>0</v>
      </c>
      <c r="P14" s="182">
        <v>0</v>
      </c>
      <c r="Q14" s="182">
        <v>0</v>
      </c>
    </row>
    <row r="15" ht="19.9" customHeight="1" spans="1:17">
      <c r="A15" s="167"/>
      <c r="B15" s="167" t="s">
        <v>27</v>
      </c>
      <c r="C15" s="168">
        <f t="shared" si="0"/>
        <v>623.90788</v>
      </c>
      <c r="D15" s="170">
        <v>0</v>
      </c>
      <c r="E15" s="46">
        <v>3.662926</v>
      </c>
      <c r="F15" s="46">
        <v>247.72</v>
      </c>
      <c r="G15" s="46">
        <v>0.203537</v>
      </c>
      <c r="H15" s="46">
        <v>286.602371</v>
      </c>
      <c r="I15" s="46">
        <v>48.106848</v>
      </c>
      <c r="J15" s="167">
        <v>0</v>
      </c>
      <c r="K15" s="169">
        <v>0</v>
      </c>
      <c r="L15" s="182">
        <v>0</v>
      </c>
      <c r="M15" s="169">
        <v>33.219348</v>
      </c>
      <c r="N15" s="169">
        <v>4.39285</v>
      </c>
      <c r="O15" s="169">
        <v>0</v>
      </c>
      <c r="P15" s="182">
        <v>0</v>
      </c>
      <c r="Q15" s="169">
        <v>0</v>
      </c>
    </row>
    <row r="16" ht="19.9" customHeight="1" spans="1:17">
      <c r="A16" s="167"/>
      <c r="B16" s="176" t="s">
        <v>28</v>
      </c>
      <c r="C16" s="168">
        <f t="shared" si="0"/>
        <v>21922.74991</v>
      </c>
      <c r="D16" s="170">
        <v>5000.188066</v>
      </c>
      <c r="E16" s="46">
        <v>5578.240006</v>
      </c>
      <c r="F16" s="169">
        <v>1097.88</v>
      </c>
      <c r="G16" s="169">
        <v>4445.47096</v>
      </c>
      <c r="H16" s="169">
        <v>3512.498826</v>
      </c>
      <c r="I16" s="169">
        <v>0</v>
      </c>
      <c r="J16" s="169">
        <v>0</v>
      </c>
      <c r="K16" s="169">
        <v>669.164</v>
      </c>
      <c r="L16" s="182">
        <v>0.244</v>
      </c>
      <c r="M16" s="169">
        <v>352.29639</v>
      </c>
      <c r="N16" s="169">
        <v>119.388464</v>
      </c>
      <c r="O16" s="169">
        <v>1087.320048</v>
      </c>
      <c r="P16" s="182">
        <v>0</v>
      </c>
      <c r="Q16" s="169">
        <v>60.05915</v>
      </c>
    </row>
    <row r="17" ht="19.9" customHeight="1" spans="1:17">
      <c r="A17" s="167"/>
      <c r="B17" s="176" t="s">
        <v>29</v>
      </c>
      <c r="C17" s="168">
        <f t="shared" si="0"/>
        <v>4225.14515</v>
      </c>
      <c r="D17" s="170">
        <v>2389.386969</v>
      </c>
      <c r="E17" s="169">
        <v>256.92289</v>
      </c>
      <c r="F17" s="169">
        <v>0.67</v>
      </c>
      <c r="G17" s="169">
        <v>287.078388</v>
      </c>
      <c r="H17" s="169">
        <v>529.450782</v>
      </c>
      <c r="I17" s="169">
        <v>525.95459</v>
      </c>
      <c r="J17" s="169">
        <v>0</v>
      </c>
      <c r="K17" s="169">
        <v>58.432788</v>
      </c>
      <c r="L17" s="182">
        <v>0.0479</v>
      </c>
      <c r="M17" s="169">
        <v>58.388252</v>
      </c>
      <c r="N17" s="169">
        <v>3.03236</v>
      </c>
      <c r="O17" s="169">
        <v>108.214251</v>
      </c>
      <c r="P17" s="182">
        <v>0</v>
      </c>
      <c r="Q17" s="169">
        <v>7.56598</v>
      </c>
    </row>
    <row r="18" ht="19.9" customHeight="1" spans="1:17">
      <c r="A18" s="167"/>
      <c r="B18" s="176" t="s">
        <v>30</v>
      </c>
      <c r="C18" s="168">
        <f t="shared" si="0"/>
        <v>336.594479</v>
      </c>
      <c r="D18" s="170">
        <v>54.415484</v>
      </c>
      <c r="E18" s="169">
        <v>134.427798</v>
      </c>
      <c r="F18" s="169">
        <v>120.75</v>
      </c>
      <c r="G18" s="169">
        <v>0</v>
      </c>
      <c r="H18" s="169">
        <v>0</v>
      </c>
      <c r="I18" s="169">
        <v>0</v>
      </c>
      <c r="J18" s="169">
        <v>0</v>
      </c>
      <c r="K18" s="169">
        <v>0.68396</v>
      </c>
      <c r="L18" s="182">
        <v>0</v>
      </c>
      <c r="M18" s="169">
        <v>15.385559</v>
      </c>
      <c r="N18" s="169">
        <v>9.462643</v>
      </c>
      <c r="O18" s="169">
        <v>0</v>
      </c>
      <c r="P18" s="182">
        <v>0</v>
      </c>
      <c r="Q18" s="169">
        <v>1.469035</v>
      </c>
    </row>
    <row r="19" ht="19.9" customHeight="1" spans="1:17">
      <c r="A19" s="167"/>
      <c r="B19" s="176" t="s">
        <v>31</v>
      </c>
      <c r="C19" s="168">
        <f t="shared" si="0"/>
        <v>3431.524706</v>
      </c>
      <c r="D19" s="170">
        <v>2852.295653</v>
      </c>
      <c r="E19" s="46">
        <v>306.477717</v>
      </c>
      <c r="F19" s="46">
        <v>48.56</v>
      </c>
      <c r="G19" s="46">
        <v>10.766943</v>
      </c>
      <c r="H19" s="46">
        <v>89.313022</v>
      </c>
      <c r="I19" s="46">
        <v>98.869982</v>
      </c>
      <c r="J19" s="169">
        <v>0</v>
      </c>
      <c r="K19" s="169">
        <v>0.081132</v>
      </c>
      <c r="L19" s="182">
        <v>0</v>
      </c>
      <c r="M19" s="169">
        <v>18.446498</v>
      </c>
      <c r="N19" s="169">
        <v>0.648959</v>
      </c>
      <c r="O19" s="169">
        <v>6.0648</v>
      </c>
      <c r="P19" s="182">
        <v>0</v>
      </c>
      <c r="Q19" s="169">
        <v>0</v>
      </c>
    </row>
    <row r="20" ht="19.9" customHeight="1" spans="1:17">
      <c r="A20" s="167"/>
      <c r="B20" s="177" t="s">
        <v>32</v>
      </c>
      <c r="C20" s="168">
        <f t="shared" si="0"/>
        <v>58572.921096</v>
      </c>
      <c r="D20" s="170">
        <v>23691.534833</v>
      </c>
      <c r="E20" s="169">
        <v>13260.772538</v>
      </c>
      <c r="F20" s="169">
        <v>1889.09148</v>
      </c>
      <c r="G20" s="169">
        <v>3529.403732</v>
      </c>
      <c r="H20" s="169">
        <v>7760.248017</v>
      </c>
      <c r="I20" s="169">
        <v>2680.447285</v>
      </c>
      <c r="J20" s="167">
        <v>0</v>
      </c>
      <c r="K20" s="169">
        <v>1151.92512</v>
      </c>
      <c r="L20" s="182">
        <v>0.0479</v>
      </c>
      <c r="M20" s="169">
        <v>466.731432</v>
      </c>
      <c r="N20" s="169">
        <v>254.104284</v>
      </c>
      <c r="O20" s="169">
        <v>3734.460401</v>
      </c>
      <c r="P20" s="182">
        <v>0</v>
      </c>
      <c r="Q20" s="169">
        <v>154.154074</v>
      </c>
    </row>
    <row r="21" ht="19.9" customHeight="1" spans="1:17">
      <c r="A21" s="167"/>
      <c r="B21" s="178" t="s">
        <v>33</v>
      </c>
      <c r="C21" s="168">
        <f t="shared" si="0"/>
        <v>31792.838411</v>
      </c>
      <c r="D21" s="179">
        <v>7563.493387</v>
      </c>
      <c r="E21" s="169">
        <v>7815.498099</v>
      </c>
      <c r="F21" s="169">
        <v>986.991272</v>
      </c>
      <c r="G21" s="180">
        <v>2969.304617</v>
      </c>
      <c r="H21" s="180">
        <v>6532.493253</v>
      </c>
      <c r="I21" s="169">
        <v>1051.157629</v>
      </c>
      <c r="J21" s="167"/>
      <c r="K21" s="169">
        <v>884.9138</v>
      </c>
      <c r="L21" s="182">
        <v>0</v>
      </c>
      <c r="M21" s="169">
        <v>415.735266</v>
      </c>
      <c r="N21" s="169">
        <v>19.072217</v>
      </c>
      <c r="O21" s="169">
        <v>3427.980411</v>
      </c>
      <c r="P21" s="182">
        <v>0</v>
      </c>
      <c r="Q21" s="169">
        <v>126.19846</v>
      </c>
    </row>
    <row r="22" ht="19.9" customHeight="1" spans="1:17">
      <c r="A22" s="167"/>
      <c r="B22" s="177" t="s">
        <v>34</v>
      </c>
      <c r="C22" s="181">
        <f t="shared" si="0"/>
        <v>12593</v>
      </c>
      <c r="D22" s="5">
        <v>3166</v>
      </c>
      <c r="E22" s="5">
        <v>3125</v>
      </c>
      <c r="F22" s="5">
        <v>328</v>
      </c>
      <c r="G22" s="5">
        <v>937</v>
      </c>
      <c r="H22" s="5">
        <v>2305</v>
      </c>
      <c r="I22" s="5">
        <v>535</v>
      </c>
      <c r="J22" s="167">
        <v>0</v>
      </c>
      <c r="K22" s="167">
        <v>424</v>
      </c>
      <c r="L22" s="167">
        <v>0</v>
      </c>
      <c r="M22" s="167">
        <v>335</v>
      </c>
      <c r="N22" s="167">
        <v>132</v>
      </c>
      <c r="O22" s="167">
        <v>1224</v>
      </c>
      <c r="P22" s="182">
        <v>0</v>
      </c>
      <c r="Q22" s="182">
        <v>82</v>
      </c>
    </row>
    <row r="23" ht="19.9" customHeight="1" spans="1:17">
      <c r="A23" s="167"/>
      <c r="B23" s="177" t="s">
        <v>35</v>
      </c>
      <c r="C23" s="132" t="s">
        <v>36</v>
      </c>
      <c r="D23" s="169">
        <v>6915.86758370183</v>
      </c>
      <c r="E23" s="169">
        <v>3896.0841161455</v>
      </c>
      <c r="F23" s="169">
        <v>4186.82502354788</v>
      </c>
      <c r="G23" s="169">
        <v>4185.22913791059</v>
      </c>
      <c r="H23" s="169">
        <v>4754.00388235294</v>
      </c>
      <c r="I23" s="169">
        <v>1632.98440465533</v>
      </c>
      <c r="J23" s="167">
        <v>0</v>
      </c>
      <c r="K23" s="169">
        <v>12359.9583333333</v>
      </c>
      <c r="L23" s="167">
        <v>0</v>
      </c>
      <c r="M23" s="169">
        <v>1380.37185074627</v>
      </c>
      <c r="N23" s="169">
        <v>3100</v>
      </c>
      <c r="O23" s="169">
        <v>7432.4</v>
      </c>
      <c r="P23" s="182">
        <v>0</v>
      </c>
      <c r="Q23" s="169">
        <v>0.155926951219512</v>
      </c>
    </row>
    <row r="24" ht="19.9" customHeight="1" spans="1:17">
      <c r="A24" s="167"/>
      <c r="B24" s="177" t="s">
        <v>37</v>
      </c>
      <c r="C24" s="132" t="s">
        <v>36</v>
      </c>
      <c r="D24" s="169">
        <v>9203.71448928121</v>
      </c>
      <c r="E24" s="169">
        <v>2580.61522892112</v>
      </c>
      <c r="F24" s="169">
        <v>4415.57539735099</v>
      </c>
      <c r="G24" s="169">
        <v>4614.20281343967</v>
      </c>
      <c r="H24" s="169">
        <v>2489.83087859425</v>
      </c>
      <c r="I24" s="169">
        <v>4653.17239795918</v>
      </c>
      <c r="J24" s="167">
        <v>0</v>
      </c>
      <c r="K24" s="169">
        <v>6651.09865470852</v>
      </c>
      <c r="L24" s="167">
        <v>0</v>
      </c>
      <c r="M24" s="169">
        <v>4173.84098360656</v>
      </c>
      <c r="N24" s="169">
        <v>6600</v>
      </c>
      <c r="O24" s="169">
        <v>13718.2</v>
      </c>
      <c r="P24" s="182">
        <v>0</v>
      </c>
      <c r="Q24" s="169">
        <v>0.473555925925926</v>
      </c>
    </row>
    <row r="25" ht="19.9" customHeight="1" spans="1:17">
      <c r="A25" s="167"/>
      <c r="B25" s="176" t="s">
        <v>38</v>
      </c>
      <c r="C25" s="132" t="s">
        <v>36</v>
      </c>
      <c r="D25" s="169">
        <v>40.6579367614181</v>
      </c>
      <c r="E25" s="169">
        <v>63.1780472239949</v>
      </c>
      <c r="F25" s="169">
        <v>55.2238805970149</v>
      </c>
      <c r="G25" s="169">
        <v>47.2785485592316</v>
      </c>
      <c r="H25" s="169">
        <v>41.1458333333333</v>
      </c>
      <c r="I25" s="169">
        <v>23.455684870188</v>
      </c>
      <c r="J25" s="167">
        <v>0</v>
      </c>
      <c r="K25" s="169">
        <v>28.9156626506024</v>
      </c>
      <c r="L25" s="167">
        <v>0</v>
      </c>
      <c r="M25" s="169">
        <v>9.97067448680352</v>
      </c>
      <c r="N25" s="169">
        <v>41.7</v>
      </c>
      <c r="O25" s="169">
        <v>34.03</v>
      </c>
      <c r="P25" s="182">
        <v>0</v>
      </c>
      <c r="Q25" s="169">
        <v>18.2926829268293</v>
      </c>
    </row>
    <row r="26" ht="19.9" customHeight="1" spans="1:17">
      <c r="A26" s="167" t="s">
        <v>39</v>
      </c>
      <c r="B26" s="167" t="s">
        <v>23</v>
      </c>
      <c r="C26" s="168">
        <f>SUM(D26:Q26)</f>
        <v>5421.540703</v>
      </c>
      <c r="D26" s="169">
        <v>4305.647965</v>
      </c>
      <c r="E26" s="169">
        <v>327.890849</v>
      </c>
      <c r="F26" s="167">
        <v>0</v>
      </c>
      <c r="G26" s="169">
        <v>200.174105</v>
      </c>
      <c r="H26" s="182">
        <v>0</v>
      </c>
      <c r="I26" s="169">
        <v>119.296451</v>
      </c>
      <c r="J26" s="167">
        <v>0</v>
      </c>
      <c r="K26" s="169">
        <v>25.20797</v>
      </c>
      <c r="L26" s="169">
        <v>2.0945</v>
      </c>
      <c r="M26" s="169">
        <v>17.453463</v>
      </c>
      <c r="N26" s="167">
        <v>0</v>
      </c>
      <c r="O26" s="169">
        <v>68.297533</v>
      </c>
      <c r="P26" s="167">
        <v>353.23</v>
      </c>
      <c r="Q26" s="169">
        <v>2.247867</v>
      </c>
    </row>
    <row r="27" ht="19.9" customHeight="1" spans="1:17">
      <c r="A27" s="167"/>
      <c r="B27" s="167" t="s">
        <v>19</v>
      </c>
      <c r="C27" s="168">
        <v>-16.5347806070421</v>
      </c>
      <c r="D27" s="169">
        <v>-14.5576692321141</v>
      </c>
      <c r="E27" s="169">
        <v>60.3386333975955</v>
      </c>
      <c r="F27" s="167">
        <v>0</v>
      </c>
      <c r="G27" s="169">
        <v>56.7747756571712</v>
      </c>
      <c r="H27" s="182" t="s">
        <v>40</v>
      </c>
      <c r="I27" s="169">
        <v>-86.5529111531431</v>
      </c>
      <c r="J27" s="167">
        <v>0</v>
      </c>
      <c r="K27" s="169">
        <v>-7.28902988269959</v>
      </c>
      <c r="L27" s="169">
        <v>352.234181519827</v>
      </c>
      <c r="M27" s="169">
        <v>232.594903179777</v>
      </c>
      <c r="N27" s="167">
        <v>0</v>
      </c>
      <c r="O27" s="169">
        <v>-39.6685725696729</v>
      </c>
      <c r="P27" s="169">
        <v>49.25</v>
      </c>
      <c r="Q27" s="169">
        <v>23.2820523508065</v>
      </c>
    </row>
    <row r="28" ht="19.9" customHeight="1" spans="1:17">
      <c r="A28" s="167"/>
      <c r="B28" s="167" t="s">
        <v>20</v>
      </c>
      <c r="C28" s="168">
        <v>1.47</v>
      </c>
      <c r="D28" s="169">
        <v>79.4174239551033</v>
      </c>
      <c r="E28" s="169">
        <v>6.04792746125769</v>
      </c>
      <c r="F28" s="167">
        <v>0</v>
      </c>
      <c r="G28" s="169">
        <v>3.69219961567814</v>
      </c>
      <c r="H28" s="182">
        <v>0</v>
      </c>
      <c r="I28" s="169">
        <v>2.20041603550053</v>
      </c>
      <c r="J28" s="167">
        <v>0</v>
      </c>
      <c r="K28" s="169">
        <v>0.46495952683803</v>
      </c>
      <c r="L28" s="169">
        <v>0.0386329295441979</v>
      </c>
      <c r="M28" s="169">
        <v>0.321928100444624</v>
      </c>
      <c r="N28" s="169">
        <v>0</v>
      </c>
      <c r="O28" s="169">
        <v>1.25974398683768</v>
      </c>
      <c r="P28" s="169">
        <v>6.51530661393985</v>
      </c>
      <c r="Q28" s="169">
        <v>0.0414617748559214</v>
      </c>
    </row>
    <row r="29" ht="19.9" customHeight="1" spans="1:17">
      <c r="A29" s="167"/>
      <c r="B29" s="167" t="s">
        <v>41</v>
      </c>
      <c r="C29" s="168">
        <f t="shared" ref="C29:C37" si="1">SUM(D29:Q29)</f>
        <v>347.638229</v>
      </c>
      <c r="D29" s="169">
        <v>307.658309</v>
      </c>
      <c r="E29" s="169">
        <v>14.882862</v>
      </c>
      <c r="F29" s="167">
        <v>0</v>
      </c>
      <c r="G29" s="169">
        <v>21.393963</v>
      </c>
      <c r="H29" s="182">
        <v>0</v>
      </c>
      <c r="I29" s="167">
        <v>0.147</v>
      </c>
      <c r="J29" s="167">
        <v>0</v>
      </c>
      <c r="K29" s="169">
        <v>4.4015</v>
      </c>
      <c r="L29" s="169">
        <v>-0.845405</v>
      </c>
      <c r="M29" s="169">
        <v>0</v>
      </c>
      <c r="N29" s="167">
        <v>0</v>
      </c>
      <c r="O29" s="167">
        <v>0</v>
      </c>
      <c r="P29" s="167">
        <v>0</v>
      </c>
      <c r="Q29" s="167">
        <v>0</v>
      </c>
    </row>
    <row r="30" ht="19.9" customHeight="1" spans="1:17">
      <c r="A30" s="167"/>
      <c r="B30" s="167" t="s">
        <v>25</v>
      </c>
      <c r="C30" s="168">
        <f t="shared" si="1"/>
        <v>31.141045</v>
      </c>
      <c r="D30" s="169">
        <v>27.853115</v>
      </c>
      <c r="E30" s="169">
        <v>2.39722</v>
      </c>
      <c r="F30" s="167">
        <v>0</v>
      </c>
      <c r="G30" s="169">
        <v>0</v>
      </c>
      <c r="H30" s="182">
        <v>0</v>
      </c>
      <c r="I30" s="167">
        <v>0</v>
      </c>
      <c r="J30" s="167">
        <v>0</v>
      </c>
      <c r="K30" s="167">
        <v>0</v>
      </c>
      <c r="L30" s="169">
        <v>0.89071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</row>
    <row r="31" ht="19.9" customHeight="1" spans="1:17">
      <c r="A31" s="167"/>
      <c r="B31" s="167" t="s">
        <v>28</v>
      </c>
      <c r="C31" s="168">
        <f t="shared" si="1"/>
        <v>28.653977</v>
      </c>
      <c r="D31" s="169">
        <v>20.425227</v>
      </c>
      <c r="E31" s="169">
        <v>4.38788</v>
      </c>
      <c r="F31" s="167">
        <v>0</v>
      </c>
      <c r="G31" s="167">
        <v>0</v>
      </c>
      <c r="H31" s="182">
        <v>0</v>
      </c>
      <c r="I31" s="167">
        <v>0</v>
      </c>
      <c r="J31" s="167">
        <v>0</v>
      </c>
      <c r="K31" s="167">
        <v>0</v>
      </c>
      <c r="L31" s="169">
        <v>2.29877</v>
      </c>
      <c r="M31" s="167">
        <v>1.5421</v>
      </c>
      <c r="N31" s="167">
        <v>0</v>
      </c>
      <c r="O31" s="167">
        <v>0</v>
      </c>
      <c r="P31" s="167">
        <v>0</v>
      </c>
      <c r="Q31" s="167">
        <v>0</v>
      </c>
    </row>
    <row r="32" ht="19.9" customHeight="1" spans="1:17">
      <c r="A32" s="167"/>
      <c r="B32" s="167" t="s">
        <v>29</v>
      </c>
      <c r="C32" s="168">
        <f t="shared" si="1"/>
        <v>3934.015368</v>
      </c>
      <c r="D32" s="169">
        <v>3655.499517</v>
      </c>
      <c r="E32" s="169">
        <v>55.581789</v>
      </c>
      <c r="F32" s="167">
        <v>0</v>
      </c>
      <c r="G32" s="169">
        <v>59.298535</v>
      </c>
      <c r="H32" s="182">
        <v>0</v>
      </c>
      <c r="I32" s="169">
        <v>102.3349</v>
      </c>
      <c r="J32" s="167">
        <v>0</v>
      </c>
      <c r="K32" s="169">
        <v>3.139039</v>
      </c>
      <c r="L32" s="169">
        <v>-0.00687</v>
      </c>
      <c r="M32" s="169">
        <v>3.76688</v>
      </c>
      <c r="N32" s="169">
        <v>0</v>
      </c>
      <c r="O32" s="169">
        <v>53.707761</v>
      </c>
      <c r="P32" s="169">
        <v>0</v>
      </c>
      <c r="Q32" s="169">
        <v>0.693817</v>
      </c>
    </row>
    <row r="33" ht="19.9" customHeight="1" spans="1:17">
      <c r="A33" s="167"/>
      <c r="B33" s="167" t="s">
        <v>30</v>
      </c>
      <c r="C33" s="168">
        <f t="shared" si="1"/>
        <v>0</v>
      </c>
      <c r="D33" s="167">
        <v>0</v>
      </c>
      <c r="E33" s="167">
        <v>0</v>
      </c>
      <c r="F33" s="167">
        <v>0</v>
      </c>
      <c r="G33" s="167">
        <v>0</v>
      </c>
      <c r="H33" s="182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167">
        <v>0</v>
      </c>
      <c r="P33" s="167">
        <v>0</v>
      </c>
      <c r="Q33" s="167">
        <v>0</v>
      </c>
    </row>
    <row r="34" ht="19.9" customHeight="1" spans="1:17">
      <c r="A34" s="167"/>
      <c r="B34" s="167" t="s">
        <v>31</v>
      </c>
      <c r="C34" s="168">
        <f t="shared" si="1"/>
        <v>1080.092084</v>
      </c>
      <c r="D34" s="169">
        <v>294.211797</v>
      </c>
      <c r="E34" s="169">
        <v>250.641098</v>
      </c>
      <c r="F34" s="167">
        <v>0</v>
      </c>
      <c r="G34" s="169">
        <v>119.481607</v>
      </c>
      <c r="H34" s="182">
        <v>0</v>
      </c>
      <c r="I34" s="169">
        <v>16.814551</v>
      </c>
      <c r="J34" s="167">
        <v>0</v>
      </c>
      <c r="K34" s="169">
        <v>17.667431</v>
      </c>
      <c r="L34" s="169">
        <v>-0.242705</v>
      </c>
      <c r="M34" s="169">
        <v>12.144483</v>
      </c>
      <c r="N34" s="169">
        <v>0</v>
      </c>
      <c r="O34" s="169">
        <v>14.589772</v>
      </c>
      <c r="P34" s="169">
        <v>353.23</v>
      </c>
      <c r="Q34" s="169">
        <v>1.55405</v>
      </c>
    </row>
    <row r="35" ht="19.9" customHeight="1" spans="1:17">
      <c r="A35" s="167"/>
      <c r="B35" s="167" t="s">
        <v>42</v>
      </c>
      <c r="C35" s="168">
        <f t="shared" si="1"/>
        <v>0</v>
      </c>
      <c r="D35" s="167">
        <v>0</v>
      </c>
      <c r="E35" s="169">
        <v>0</v>
      </c>
      <c r="F35" s="167">
        <v>0</v>
      </c>
      <c r="G35" s="167">
        <v>0</v>
      </c>
      <c r="H35" s="182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</row>
    <row r="36" ht="19.9" customHeight="1" spans="1:17">
      <c r="A36" s="167"/>
      <c r="B36" s="176" t="s">
        <v>32</v>
      </c>
      <c r="C36" s="168">
        <f t="shared" si="1"/>
        <v>5199.713669</v>
      </c>
      <c r="D36" s="169">
        <v>4107.757385</v>
      </c>
      <c r="E36" s="169">
        <v>307.077152</v>
      </c>
      <c r="F36" s="167">
        <v>0</v>
      </c>
      <c r="G36" s="169">
        <v>198.058836</v>
      </c>
      <c r="H36" s="182">
        <v>0</v>
      </c>
      <c r="I36" s="169">
        <v>119.296451</v>
      </c>
      <c r="J36" s="167">
        <v>0</v>
      </c>
      <c r="K36" s="169">
        <v>25.20797</v>
      </c>
      <c r="L36" s="169">
        <v>0.848641</v>
      </c>
      <c r="M36" s="169">
        <v>17.453463</v>
      </c>
      <c r="N36" s="167">
        <v>0</v>
      </c>
      <c r="O36" s="169">
        <v>68.535904</v>
      </c>
      <c r="P36" s="169">
        <v>353.23</v>
      </c>
      <c r="Q36" s="169">
        <v>2.247867</v>
      </c>
    </row>
    <row r="37" ht="19.9" customHeight="1" spans="1:17">
      <c r="A37" s="167" t="s">
        <v>43</v>
      </c>
      <c r="B37" s="167" t="s">
        <v>44</v>
      </c>
      <c r="C37" s="168">
        <f t="shared" si="1"/>
        <v>106312.00687</v>
      </c>
      <c r="D37" s="169">
        <v>8183.070135</v>
      </c>
      <c r="E37" s="169">
        <v>1140.292103</v>
      </c>
      <c r="F37" s="169">
        <v>157.31</v>
      </c>
      <c r="G37" s="169">
        <v>1370.272218</v>
      </c>
      <c r="H37" s="169">
        <v>13421.40418</v>
      </c>
      <c r="I37" s="169">
        <v>10348.965156</v>
      </c>
      <c r="J37" s="169">
        <v>8176.49</v>
      </c>
      <c r="K37" s="169">
        <v>7984.974771</v>
      </c>
      <c r="L37" s="169">
        <v>6844.649082</v>
      </c>
      <c r="M37" s="169">
        <v>2780.639283</v>
      </c>
      <c r="N37" s="169">
        <v>18760.905642</v>
      </c>
      <c r="O37" s="169">
        <v>23194.1643</v>
      </c>
      <c r="P37" s="169">
        <v>3948.87</v>
      </c>
      <c r="Q37" s="182">
        <v>0</v>
      </c>
    </row>
    <row r="38" ht="19.9" customHeight="1" spans="1:17">
      <c r="A38" s="167"/>
      <c r="B38" s="167" t="s">
        <v>19</v>
      </c>
      <c r="C38" s="168">
        <v>-7.91</v>
      </c>
      <c r="D38" s="169">
        <v>16.0681549655221</v>
      </c>
      <c r="E38" s="169">
        <v>-52.6139934351463</v>
      </c>
      <c r="F38" s="169">
        <v>-63.5873339197259</v>
      </c>
      <c r="G38" s="169">
        <v>-64.9507402682908</v>
      </c>
      <c r="H38" s="169">
        <v>19.0062968195208</v>
      </c>
      <c r="I38" s="169">
        <v>-20.5283029891188</v>
      </c>
      <c r="J38" s="169">
        <v>13.39</v>
      </c>
      <c r="K38" s="169">
        <v>-73.4811816879101</v>
      </c>
      <c r="L38" s="169">
        <v>14.0313412525793</v>
      </c>
      <c r="M38" s="169">
        <v>-73.2944631825658</v>
      </c>
      <c r="N38" s="169">
        <v>72.7089063966597</v>
      </c>
      <c r="O38" s="180">
        <v>88.3035112851693</v>
      </c>
      <c r="P38" s="169">
        <v>826.3</v>
      </c>
      <c r="Q38" s="182">
        <v>0</v>
      </c>
    </row>
    <row r="39" ht="19.9" customHeight="1" spans="1:17">
      <c r="A39" s="167"/>
      <c r="B39" s="167" t="s">
        <v>20</v>
      </c>
      <c r="C39" s="168">
        <v>1.75</v>
      </c>
      <c r="D39" s="169">
        <v>7.69722101569053</v>
      </c>
      <c r="E39" s="169">
        <v>1.07259013969548</v>
      </c>
      <c r="F39" s="169">
        <v>0.147970116105852</v>
      </c>
      <c r="G39" s="169">
        <v>1.28891576628366</v>
      </c>
      <c r="H39" s="169">
        <v>12.6245422084938</v>
      </c>
      <c r="I39" s="169">
        <v>9.7345214907427</v>
      </c>
      <c r="J39" s="169">
        <v>7.69103155958512</v>
      </c>
      <c r="K39" s="169">
        <v>7.51088706355074</v>
      </c>
      <c r="L39" s="169">
        <v>6.43826533193917</v>
      </c>
      <c r="M39" s="169">
        <v>2.61554584930394</v>
      </c>
      <c r="N39" s="169">
        <v>17.6470242584557</v>
      </c>
      <c r="O39" s="169">
        <v>21.8170693817888</v>
      </c>
      <c r="P39" s="169">
        <v>3.71441581836447</v>
      </c>
      <c r="Q39" s="182">
        <v>0</v>
      </c>
    </row>
    <row r="40" ht="19.9" customHeight="1" spans="1:17">
      <c r="A40" s="167"/>
      <c r="B40" s="167" t="s">
        <v>21</v>
      </c>
      <c r="C40" s="168">
        <f t="shared" ref="C40:C42" si="2">SUM(D40:Q40)</f>
        <v>96164.116672</v>
      </c>
      <c r="D40" s="169">
        <v>7688.715152</v>
      </c>
      <c r="E40" s="169">
        <v>9.823963</v>
      </c>
      <c r="F40" s="169">
        <v>21.957215</v>
      </c>
      <c r="G40" s="169">
        <v>320.204831</v>
      </c>
      <c r="H40" s="169">
        <v>12732.814827</v>
      </c>
      <c r="I40" s="169">
        <v>9832.812965</v>
      </c>
      <c r="J40" s="169">
        <v>6569.6</v>
      </c>
      <c r="K40" s="169">
        <v>6045.472501</v>
      </c>
      <c r="L40" s="169">
        <v>6144.936125</v>
      </c>
      <c r="M40" s="169">
        <v>2590.285693</v>
      </c>
      <c r="N40" s="169">
        <v>18445.175</v>
      </c>
      <c r="O40" s="169">
        <v>22289.1284</v>
      </c>
      <c r="P40" s="169">
        <v>3473.19</v>
      </c>
      <c r="Q40" s="182">
        <v>0</v>
      </c>
    </row>
    <row r="41" ht="19.9" customHeight="1" spans="1:17">
      <c r="A41" s="167"/>
      <c r="B41" s="167" t="s">
        <v>45</v>
      </c>
      <c r="C41" s="168">
        <f t="shared" si="2"/>
        <v>84279.760846</v>
      </c>
      <c r="D41" s="169">
        <v>7028.54</v>
      </c>
      <c r="E41" s="169">
        <v>0</v>
      </c>
      <c r="F41" s="169">
        <v>5.993842</v>
      </c>
      <c r="G41" s="169">
        <v>-2.11526899999998</v>
      </c>
      <c r="H41" s="169">
        <v>11691.95128</v>
      </c>
      <c r="I41" s="169">
        <v>8699.5</v>
      </c>
      <c r="J41" s="169">
        <v>5190.16</v>
      </c>
      <c r="K41" s="169">
        <v>5227.484</v>
      </c>
      <c r="L41" s="169">
        <v>5500</v>
      </c>
      <c r="M41" s="169">
        <v>2575.171993</v>
      </c>
      <c r="N41" s="169">
        <v>17734.675</v>
      </c>
      <c r="O41" s="169">
        <v>18023</v>
      </c>
      <c r="P41" s="169">
        <v>2605.4</v>
      </c>
      <c r="Q41" s="182">
        <v>0</v>
      </c>
    </row>
    <row r="42" ht="19.9" customHeight="1" spans="1:17">
      <c r="A42" s="171" t="s">
        <v>46</v>
      </c>
      <c r="B42" s="167" t="s">
        <v>23</v>
      </c>
      <c r="C42" s="168">
        <f t="shared" si="2"/>
        <v>1136.001591</v>
      </c>
      <c r="D42" s="182">
        <v>0</v>
      </c>
      <c r="E42" s="169">
        <v>3.519998</v>
      </c>
      <c r="F42" s="169">
        <v>1106.69</v>
      </c>
      <c r="G42" s="182">
        <v>0</v>
      </c>
      <c r="H42" s="169">
        <v>18.726885</v>
      </c>
      <c r="I42" s="182">
        <v>0</v>
      </c>
      <c r="J42" s="182">
        <v>0</v>
      </c>
      <c r="K42" s="182">
        <v>0</v>
      </c>
      <c r="L42" s="169">
        <v>5.94914</v>
      </c>
      <c r="M42" s="169">
        <v>1.115568</v>
      </c>
      <c r="N42" s="182">
        <v>0</v>
      </c>
      <c r="O42" s="182">
        <v>0</v>
      </c>
      <c r="P42" s="182">
        <v>0</v>
      </c>
      <c r="Q42" s="182">
        <v>0</v>
      </c>
    </row>
    <row r="43" ht="19.9" customHeight="1" spans="1:17">
      <c r="A43" s="183"/>
      <c r="B43" s="167" t="s">
        <v>19</v>
      </c>
      <c r="C43" s="169">
        <v>27.4921728781567</v>
      </c>
      <c r="D43" s="182">
        <v>0</v>
      </c>
      <c r="E43" s="169">
        <v>5.53412891720724</v>
      </c>
      <c r="F43" s="169">
        <v>25.6916681809922</v>
      </c>
      <c r="G43" s="182">
        <v>0</v>
      </c>
      <c r="H43" s="169">
        <v>501.564939345229</v>
      </c>
      <c r="I43" s="182">
        <v>0</v>
      </c>
      <c r="J43" s="182">
        <v>0</v>
      </c>
      <c r="K43" s="182">
        <v>0</v>
      </c>
      <c r="L43" s="169">
        <v>78.9288223518315</v>
      </c>
      <c r="M43" s="169">
        <v>42.256998286134</v>
      </c>
      <c r="N43" s="182">
        <v>0</v>
      </c>
      <c r="O43" s="182">
        <v>0</v>
      </c>
      <c r="P43" s="182">
        <v>0</v>
      </c>
      <c r="Q43" s="182">
        <v>0</v>
      </c>
    </row>
    <row r="44" ht="19.9" customHeight="1" spans="1:17">
      <c r="A44" s="174"/>
      <c r="B44" s="167" t="s">
        <v>20</v>
      </c>
      <c r="C44" s="168">
        <v>0.71</v>
      </c>
      <c r="D44" s="182">
        <v>0</v>
      </c>
      <c r="E44" s="169">
        <v>0.309858544907619</v>
      </c>
      <c r="F44" s="169">
        <v>97.419757927082</v>
      </c>
      <c r="G44" s="182">
        <v>0</v>
      </c>
      <c r="H44" s="169">
        <v>18.726885</v>
      </c>
      <c r="I44" s="182">
        <v>0</v>
      </c>
      <c r="J44" s="182">
        <v>0</v>
      </c>
      <c r="K44" s="182">
        <v>0</v>
      </c>
      <c r="L44" s="169">
        <v>0.523691167964218</v>
      </c>
      <c r="M44" s="169">
        <v>0.0982012709170581</v>
      </c>
      <c r="N44" s="182">
        <v>0</v>
      </c>
      <c r="O44" s="182">
        <v>0</v>
      </c>
      <c r="P44" s="182">
        <v>0</v>
      </c>
      <c r="Q44" s="182">
        <v>0</v>
      </c>
    </row>
    <row r="45" ht="19.9" customHeight="1" spans="1:17">
      <c r="A45" s="176" t="s">
        <v>47</v>
      </c>
      <c r="B45" s="167" t="s">
        <v>23</v>
      </c>
      <c r="C45" s="168">
        <f>SUM(D45:Q45)</f>
        <v>1531.11766799999</v>
      </c>
      <c r="D45" s="182">
        <v>-8.18545231595635e-12</v>
      </c>
      <c r="E45" s="169">
        <v>1526.504639</v>
      </c>
      <c r="F45" s="182">
        <v>0</v>
      </c>
      <c r="G45" s="182">
        <v>0</v>
      </c>
      <c r="H45" s="169">
        <v>0.188</v>
      </c>
      <c r="I45" s="182">
        <v>0</v>
      </c>
      <c r="J45" s="182">
        <v>0</v>
      </c>
      <c r="K45" s="169">
        <v>2.1375</v>
      </c>
      <c r="L45" s="169">
        <v>2.287529</v>
      </c>
      <c r="M45" s="182">
        <v>0</v>
      </c>
      <c r="N45" s="182">
        <v>0</v>
      </c>
      <c r="O45" s="182">
        <v>0</v>
      </c>
      <c r="P45" s="182">
        <v>0</v>
      </c>
      <c r="Q45" s="182">
        <v>0</v>
      </c>
    </row>
    <row r="46" ht="19.9" customHeight="1" spans="1:17">
      <c r="A46" s="176"/>
      <c r="B46" s="167" t="s">
        <v>19</v>
      </c>
      <c r="C46" s="168">
        <v>-5.28476728765543</v>
      </c>
      <c r="D46" s="182">
        <v>0</v>
      </c>
      <c r="E46" s="169">
        <v>-8.79787729288969</v>
      </c>
      <c r="F46" s="182">
        <v>0</v>
      </c>
      <c r="G46" s="182">
        <v>0</v>
      </c>
      <c r="H46" s="169">
        <v>91.8367346938775</v>
      </c>
      <c r="I46" s="182">
        <v>0</v>
      </c>
      <c r="J46" s="182">
        <v>0</v>
      </c>
      <c r="K46" s="182">
        <v>0</v>
      </c>
      <c r="L46" s="182">
        <v>177.425884264846</v>
      </c>
      <c r="M46" s="182">
        <v>0</v>
      </c>
      <c r="N46" s="182">
        <v>0</v>
      </c>
      <c r="O46" s="182">
        <v>0</v>
      </c>
      <c r="P46" s="182">
        <v>0</v>
      </c>
      <c r="Q46" s="182">
        <v>0</v>
      </c>
    </row>
    <row r="47" ht="19.9" customHeight="1" spans="1:17">
      <c r="A47" s="176"/>
      <c r="B47" s="167" t="s">
        <v>20</v>
      </c>
      <c r="C47" s="168">
        <v>0.79</v>
      </c>
      <c r="D47" s="182">
        <v>-5.34606352407162e-13</v>
      </c>
      <c r="E47" s="169">
        <v>99.6987149259392</v>
      </c>
      <c r="F47" s="182">
        <v>0</v>
      </c>
      <c r="G47" s="182">
        <v>0</v>
      </c>
      <c r="H47" s="169">
        <v>0.188</v>
      </c>
      <c r="I47" s="182">
        <v>0</v>
      </c>
      <c r="J47" s="182">
        <v>0</v>
      </c>
      <c r="K47" s="182">
        <v>0.139603901429215</v>
      </c>
      <c r="L47" s="182">
        <v>0.149402560483027</v>
      </c>
      <c r="M47" s="182">
        <v>0</v>
      </c>
      <c r="N47" s="182">
        <v>0</v>
      </c>
      <c r="O47" s="182">
        <v>0</v>
      </c>
      <c r="P47" s="182">
        <v>0</v>
      </c>
      <c r="Q47" s="182">
        <v>0</v>
      </c>
    </row>
    <row r="48" ht="19.9" customHeight="1" spans="1:17">
      <c r="A48" s="171" t="s">
        <v>48</v>
      </c>
      <c r="B48" s="167" t="s">
        <v>23</v>
      </c>
      <c r="C48" s="168">
        <f>SUM(D48:Q48)</f>
        <v>41.95263</v>
      </c>
      <c r="D48" s="182">
        <v>0</v>
      </c>
      <c r="E48" s="182">
        <v>0</v>
      </c>
      <c r="F48" s="182">
        <v>0</v>
      </c>
      <c r="G48" s="182">
        <v>0</v>
      </c>
      <c r="H48" s="169">
        <v>38.542728</v>
      </c>
      <c r="I48" s="182">
        <v>0</v>
      </c>
      <c r="J48" s="182">
        <v>0</v>
      </c>
      <c r="K48" s="182">
        <v>0</v>
      </c>
      <c r="L48" s="182">
        <v>0</v>
      </c>
      <c r="M48" s="169">
        <v>3.409902</v>
      </c>
      <c r="N48" s="182">
        <v>0</v>
      </c>
      <c r="O48" s="182">
        <v>0</v>
      </c>
      <c r="P48" s="182">
        <v>0</v>
      </c>
      <c r="Q48" s="182">
        <v>0</v>
      </c>
    </row>
    <row r="49" ht="19.9" customHeight="1" spans="1:17">
      <c r="A49" s="183"/>
      <c r="B49" s="167" t="s">
        <v>19</v>
      </c>
      <c r="C49" s="184">
        <v>239.897687082502</v>
      </c>
      <c r="D49" s="182">
        <v>0</v>
      </c>
      <c r="E49" s="182">
        <v>0</v>
      </c>
      <c r="F49" s="182">
        <v>0</v>
      </c>
      <c r="G49" s="182">
        <v>0</v>
      </c>
      <c r="H49" s="169">
        <v>269.807250414804</v>
      </c>
      <c r="I49" s="182">
        <v>0</v>
      </c>
      <c r="J49" s="182">
        <v>0</v>
      </c>
      <c r="K49" s="182">
        <v>0</v>
      </c>
      <c r="L49" s="182">
        <v>0</v>
      </c>
      <c r="M49" s="182">
        <v>77.567618234271</v>
      </c>
      <c r="N49" s="182">
        <v>0</v>
      </c>
      <c r="O49" s="182">
        <v>0</v>
      </c>
      <c r="P49" s="182">
        <v>0</v>
      </c>
      <c r="Q49" s="182">
        <v>0</v>
      </c>
    </row>
    <row r="50" ht="19.9" customHeight="1" spans="1:17">
      <c r="A50" s="174"/>
      <c r="B50" s="167" t="s">
        <v>20</v>
      </c>
      <c r="C50" s="168">
        <v>0.05</v>
      </c>
      <c r="D50" s="182">
        <v>0</v>
      </c>
      <c r="E50" s="182">
        <v>0</v>
      </c>
      <c r="F50" s="182">
        <v>0</v>
      </c>
      <c r="G50" s="182">
        <v>0</v>
      </c>
      <c r="H50" s="169">
        <v>38.542728</v>
      </c>
      <c r="I50" s="182">
        <v>0</v>
      </c>
      <c r="J50" s="182">
        <v>0</v>
      </c>
      <c r="K50" s="182">
        <v>0</v>
      </c>
      <c r="L50" s="182">
        <v>0</v>
      </c>
      <c r="M50" s="169">
        <v>8.12798148769219</v>
      </c>
      <c r="N50" s="182">
        <v>0</v>
      </c>
      <c r="O50" s="182">
        <v>0</v>
      </c>
      <c r="P50" s="182">
        <v>0</v>
      </c>
      <c r="Q50" s="182">
        <v>0</v>
      </c>
    </row>
    <row r="51" ht="19.9" customHeight="1" spans="1:17">
      <c r="A51" s="185" t="s">
        <v>49</v>
      </c>
      <c r="B51" s="167" t="s">
        <v>50</v>
      </c>
      <c r="C51" s="168">
        <f>SUM(D51:Q51)</f>
        <v>58171.145393</v>
      </c>
      <c r="D51" s="169">
        <v>23081.164726</v>
      </c>
      <c r="E51" s="169">
        <v>6520.212261</v>
      </c>
      <c r="F51" s="169">
        <v>2830.37</v>
      </c>
      <c r="G51" s="169">
        <v>4462.083224</v>
      </c>
      <c r="H51" s="169">
        <v>5103.876462</v>
      </c>
      <c r="I51" s="169">
        <v>6906.571795</v>
      </c>
      <c r="J51" s="167">
        <v>2660.19</v>
      </c>
      <c r="K51" s="169">
        <v>4351.110774</v>
      </c>
      <c r="L51" s="169">
        <v>462.603759</v>
      </c>
      <c r="M51" s="169">
        <v>234.768755</v>
      </c>
      <c r="N51" s="169">
        <v>5.668197</v>
      </c>
      <c r="O51" s="169">
        <v>1226.75256</v>
      </c>
      <c r="P51" s="169">
        <v>314.56</v>
      </c>
      <c r="Q51" s="169">
        <v>11.21288</v>
      </c>
    </row>
    <row r="52" ht="19.9" customHeight="1" spans="1:17">
      <c r="A52" s="186"/>
      <c r="B52" s="167" t="s">
        <v>19</v>
      </c>
      <c r="C52" s="168">
        <v>-7.45</v>
      </c>
      <c r="D52" s="169">
        <v>-14</v>
      </c>
      <c r="E52" s="169">
        <v>52.5860778893357</v>
      </c>
      <c r="F52" s="169">
        <v>9.35458321259539</v>
      </c>
      <c r="G52" s="169">
        <v>-11.5309738326082</v>
      </c>
      <c r="H52" s="169">
        <v>-16.3356079183733</v>
      </c>
      <c r="I52" s="169">
        <v>-21.0955252893838</v>
      </c>
      <c r="J52" s="167">
        <v>-41.75</v>
      </c>
      <c r="K52" s="169">
        <v>34.153622663296</v>
      </c>
      <c r="L52" s="169">
        <v>101.174366478322</v>
      </c>
      <c r="M52" s="169">
        <v>135.148802494592</v>
      </c>
      <c r="N52" s="169">
        <v>-88.9213386482478</v>
      </c>
      <c r="O52" s="169">
        <v>140.648155593406</v>
      </c>
      <c r="P52" s="169">
        <v>7623.52</v>
      </c>
      <c r="Q52" s="169">
        <v>199.855967045174</v>
      </c>
    </row>
    <row r="53" ht="19.9" customHeight="1" spans="1:17">
      <c r="A53" s="187"/>
      <c r="B53" s="167" t="s">
        <v>51</v>
      </c>
      <c r="C53" s="181">
        <f t="shared" ref="C53:C58" si="3">SUM(D53:Q53)</f>
        <v>163360</v>
      </c>
      <c r="D53" s="182">
        <v>70920</v>
      </c>
      <c r="E53" s="182">
        <v>28924</v>
      </c>
      <c r="F53" s="182">
        <v>1843</v>
      </c>
      <c r="G53" s="182">
        <v>8940</v>
      </c>
      <c r="H53" s="182">
        <v>38505</v>
      </c>
      <c r="I53" s="182">
        <v>5249</v>
      </c>
      <c r="J53" s="182">
        <v>1268</v>
      </c>
      <c r="K53" s="182">
        <v>3698</v>
      </c>
      <c r="L53" s="182">
        <v>1323</v>
      </c>
      <c r="M53" s="182">
        <v>460</v>
      </c>
      <c r="N53" s="182">
        <v>14</v>
      </c>
      <c r="O53" s="182">
        <v>1175</v>
      </c>
      <c r="P53" s="182">
        <v>999</v>
      </c>
      <c r="Q53" s="182">
        <v>42</v>
      </c>
    </row>
    <row r="54" ht="19.9" customHeight="1" spans="1:17">
      <c r="A54" s="177" t="s">
        <v>52</v>
      </c>
      <c r="B54" s="167" t="s">
        <v>50</v>
      </c>
      <c r="C54" s="168">
        <f t="shared" si="3"/>
        <v>5694.609092</v>
      </c>
      <c r="D54" s="169">
        <v>3989.035303</v>
      </c>
      <c r="E54" s="169">
        <v>870.526745</v>
      </c>
      <c r="F54" s="169">
        <v>27.16</v>
      </c>
      <c r="G54" s="169">
        <v>203.177934</v>
      </c>
      <c r="H54" s="169">
        <v>98.661951</v>
      </c>
      <c r="I54" s="169">
        <v>19.854612</v>
      </c>
      <c r="J54" s="167">
        <v>0.1</v>
      </c>
      <c r="K54" s="169">
        <v>20.737188</v>
      </c>
      <c r="L54" s="169">
        <v>0</v>
      </c>
      <c r="M54" s="169">
        <v>118.567657</v>
      </c>
      <c r="N54" s="169">
        <v>1.377458</v>
      </c>
      <c r="O54" s="169">
        <v>56.223486</v>
      </c>
      <c r="P54" s="169">
        <v>288.59</v>
      </c>
      <c r="Q54" s="169">
        <v>0.596758</v>
      </c>
    </row>
    <row r="55" ht="19.9" customHeight="1" spans="1:17">
      <c r="A55" s="177" t="s">
        <v>53</v>
      </c>
      <c r="B55" s="167" t="s">
        <v>50</v>
      </c>
      <c r="C55" s="168">
        <f t="shared" si="3"/>
        <v>4924.448252</v>
      </c>
      <c r="D55" s="169">
        <v>1672.865871</v>
      </c>
      <c r="E55" s="169">
        <v>1069.348342</v>
      </c>
      <c r="F55" s="169">
        <v>330.26</v>
      </c>
      <c r="G55" s="169">
        <v>437.227854</v>
      </c>
      <c r="H55" s="169">
        <v>764.244342</v>
      </c>
      <c r="I55" s="169">
        <v>377.794979</v>
      </c>
      <c r="J55" s="169">
        <v>17.09</v>
      </c>
      <c r="K55" s="169">
        <v>74.746423</v>
      </c>
      <c r="L55" s="169">
        <v>1.50942</v>
      </c>
      <c r="M55" s="169">
        <v>96.050498</v>
      </c>
      <c r="N55" s="169">
        <v>4.290739</v>
      </c>
      <c r="O55" s="169">
        <v>57.489784</v>
      </c>
      <c r="P55" s="169">
        <v>21.53</v>
      </c>
      <c r="Q55" s="167">
        <v>0</v>
      </c>
    </row>
    <row r="56" ht="19.9" customHeight="1" spans="1:17">
      <c r="A56" s="176" t="s">
        <v>54</v>
      </c>
      <c r="B56" s="167" t="s">
        <v>50</v>
      </c>
      <c r="C56" s="168">
        <f t="shared" si="3"/>
        <v>37085.115407</v>
      </c>
      <c r="D56" s="169">
        <v>14579.782525</v>
      </c>
      <c r="E56" s="169">
        <v>2355.671286</v>
      </c>
      <c r="F56" s="169">
        <v>2462.76</v>
      </c>
      <c r="G56" s="169">
        <v>3019.532862</v>
      </c>
      <c r="H56" s="169">
        <v>1088.717511</v>
      </c>
      <c r="I56" s="169">
        <v>6508.922204</v>
      </c>
      <c r="J56" s="167">
        <v>2638.13</v>
      </c>
      <c r="K56" s="169">
        <v>4255.627163</v>
      </c>
      <c r="L56" s="169">
        <v>155.821256</v>
      </c>
      <c r="M56" s="169">
        <v>20.1506</v>
      </c>
      <c r="N56" s="191">
        <v>0</v>
      </c>
      <c r="O56" s="167">
        <v>0</v>
      </c>
      <c r="P56" s="167">
        <v>0</v>
      </c>
      <c r="Q56" s="167">
        <v>0</v>
      </c>
    </row>
    <row r="57" ht="19.9" customHeight="1" spans="1:17">
      <c r="A57" s="167" t="s">
        <v>55</v>
      </c>
      <c r="B57" s="167" t="s">
        <v>50</v>
      </c>
      <c r="C57" s="168">
        <f t="shared" si="3"/>
        <v>10466.972642</v>
      </c>
      <c r="D57" s="169">
        <v>2839.481027</v>
      </c>
      <c r="E57" s="169">
        <v>2224.665888</v>
      </c>
      <c r="F57" s="169">
        <v>10.19</v>
      </c>
      <c r="G57" s="169">
        <v>802.144574</v>
      </c>
      <c r="H57" s="169">
        <v>3152.252658</v>
      </c>
      <c r="I57" s="169">
        <v>0</v>
      </c>
      <c r="J57" s="167">
        <v>4.87</v>
      </c>
      <c r="K57" s="182">
        <v>0</v>
      </c>
      <c r="L57" s="169">
        <v>305.273083</v>
      </c>
      <c r="M57" s="182">
        <v>0</v>
      </c>
      <c r="N57" s="169">
        <v>0</v>
      </c>
      <c r="O57" s="169">
        <v>1113.03929</v>
      </c>
      <c r="P57" s="169">
        <v>4.44</v>
      </c>
      <c r="Q57" s="169">
        <v>10.616122</v>
      </c>
    </row>
    <row r="58" ht="19.9" customHeight="1" spans="1:17">
      <c r="A58" s="171" t="s">
        <v>56</v>
      </c>
      <c r="B58" s="167" t="s">
        <v>50</v>
      </c>
      <c r="C58" s="168">
        <f t="shared" si="3"/>
        <v>99738.000369</v>
      </c>
      <c r="D58" s="169">
        <v>17832.219157</v>
      </c>
      <c r="E58" s="169">
        <v>4534.813862</v>
      </c>
      <c r="F58" s="169">
        <v>540.26</v>
      </c>
      <c r="G58" s="169">
        <v>7315.946788</v>
      </c>
      <c r="H58" s="169">
        <v>7962.404746</v>
      </c>
      <c r="I58" s="169">
        <v>16392.236307</v>
      </c>
      <c r="J58" s="169">
        <v>6101.37</v>
      </c>
      <c r="K58" s="169">
        <v>18401.174519</v>
      </c>
      <c r="L58" s="169">
        <v>5089.391887</v>
      </c>
      <c r="M58" s="169">
        <v>7568.565</v>
      </c>
      <c r="N58" s="169">
        <v>4997.815387</v>
      </c>
      <c r="O58" s="169">
        <v>90.736793</v>
      </c>
      <c r="P58" s="169">
        <v>2910.5</v>
      </c>
      <c r="Q58" s="169">
        <v>0.565923</v>
      </c>
    </row>
    <row r="59" ht="19.9" customHeight="1" spans="1:17">
      <c r="A59" s="183"/>
      <c r="B59" s="167" t="s">
        <v>19</v>
      </c>
      <c r="C59" s="168">
        <v>30.25</v>
      </c>
      <c r="D59" s="169">
        <v>126.74</v>
      </c>
      <c r="E59" s="169">
        <v>-32.8630385299054</v>
      </c>
      <c r="F59" s="169">
        <v>-57.2808931903723</v>
      </c>
      <c r="G59" s="169">
        <v>-1.30721729556706</v>
      </c>
      <c r="H59" s="169">
        <v>76.1648636415794</v>
      </c>
      <c r="I59" s="169">
        <v>0.694360330974486</v>
      </c>
      <c r="J59" s="169">
        <v>-57.12</v>
      </c>
      <c r="K59" s="169">
        <v>477.655628079954</v>
      </c>
      <c r="L59" s="169">
        <v>32.2369236495428</v>
      </c>
      <c r="M59" s="169">
        <v>74.5905827346027</v>
      </c>
      <c r="N59" s="169">
        <v>-19.6371170085833</v>
      </c>
      <c r="O59" s="169">
        <v>681.423955650341</v>
      </c>
      <c r="P59" s="169">
        <v>2787.67</v>
      </c>
      <c r="Q59" s="167">
        <v>0</v>
      </c>
    </row>
    <row r="60" ht="19.9" customHeight="1" spans="1:17">
      <c r="A60" s="174"/>
      <c r="B60" s="167" t="s">
        <v>51</v>
      </c>
      <c r="C60" s="181">
        <f>SUM(D60:Q60)</f>
        <v>107780</v>
      </c>
      <c r="D60" s="182">
        <v>82379</v>
      </c>
      <c r="E60" s="182">
        <v>5239</v>
      </c>
      <c r="F60" s="182">
        <v>1258</v>
      </c>
      <c r="G60" s="182">
        <v>5124</v>
      </c>
      <c r="H60" s="182">
        <v>2917</v>
      </c>
      <c r="I60" s="182">
        <v>3057</v>
      </c>
      <c r="J60" s="182">
        <v>1025</v>
      </c>
      <c r="K60" s="182">
        <v>3210</v>
      </c>
      <c r="L60" s="182">
        <v>619</v>
      </c>
      <c r="M60" s="182">
        <v>836</v>
      </c>
      <c r="N60" s="182">
        <v>982</v>
      </c>
      <c r="O60" s="182">
        <v>1087</v>
      </c>
      <c r="P60" s="182">
        <v>41</v>
      </c>
      <c r="Q60" s="182">
        <v>6</v>
      </c>
    </row>
    <row r="61" s="1" customFormat="1" ht="41" customHeight="1" spans="1:17">
      <c r="A61" s="188" t="s">
        <v>57</v>
      </c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5" ht="15" customHeight="1"/>
    <row r="69" ht="15" customHeight="1"/>
    <row r="73" ht="15" customHeight="1"/>
  </sheetData>
  <mergeCells count="13">
    <mergeCell ref="A1:M1"/>
    <mergeCell ref="A2:K2"/>
    <mergeCell ref="A3:B3"/>
    <mergeCell ref="A61:N61"/>
    <mergeCell ref="A4:A8"/>
    <mergeCell ref="A9:A25"/>
    <mergeCell ref="A26:A36"/>
    <mergeCell ref="A37:A41"/>
    <mergeCell ref="A42:A44"/>
    <mergeCell ref="A45:A47"/>
    <mergeCell ref="A48:A50"/>
    <mergeCell ref="A51:A53"/>
    <mergeCell ref="A58:A60"/>
  </mergeCells>
  <pageMargins left="0.538888888888889" right="0.2" top="0.46875" bottom="0.429166666666667" header="0.388888888888889" footer="0.238888888888889"/>
  <pageSetup paperSize="9" scale="81" orientation="landscape"/>
  <headerFooter>
    <oddFooter>&amp;C&amp;A&amp;R第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M119"/>
  <sheetViews>
    <sheetView tabSelected="1" workbookViewId="0">
      <pane xSplit="1" ySplit="1" topLeftCell="B26" activePane="bottomRight" state="frozen"/>
      <selection/>
      <selection pane="topRight"/>
      <selection pane="bottomLeft"/>
      <selection pane="bottomRight" activeCell="E38" sqref="E38"/>
    </sheetView>
  </sheetViews>
  <sheetFormatPr defaultColWidth="9" defaultRowHeight="14.25"/>
  <cols>
    <col min="1" max="1" width="3.875" customWidth="1"/>
    <col min="2" max="2" width="3" customWidth="1"/>
    <col min="3" max="3" width="5.25" customWidth="1"/>
    <col min="4" max="4" width="11.75" style="103" customWidth="1"/>
    <col min="5" max="7" width="10.625" customWidth="1"/>
    <col min="8" max="8" width="9.75" customWidth="1"/>
    <col min="9" max="9" width="10.25" customWidth="1"/>
    <col min="10" max="10" width="9.5" customWidth="1"/>
    <col min="11" max="12" width="9" customWidth="1"/>
    <col min="13" max="13" width="10.6" customWidth="1"/>
    <col min="17" max="17" width="9.5"/>
  </cols>
  <sheetData>
    <row r="1" customFormat="1" ht="45" customHeight="1" spans="1:13">
      <c r="A1" s="104" t="s">
        <v>58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customFormat="1" ht="21" customHeight="1" spans="1:12">
      <c r="A2" s="105" t="s">
        <v>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55"/>
    </row>
    <row r="3" s="28" customFormat="1" ht="18.6" customHeight="1" spans="1:13">
      <c r="A3" s="106" t="s">
        <v>60</v>
      </c>
      <c r="B3" s="107"/>
      <c r="C3" s="107"/>
      <c r="D3" s="108"/>
      <c r="E3" s="40" t="s">
        <v>3</v>
      </c>
      <c r="F3" s="40" t="s">
        <v>61</v>
      </c>
      <c r="G3" s="40" t="s">
        <v>62</v>
      </c>
      <c r="H3" s="40" t="s">
        <v>63</v>
      </c>
      <c r="I3" s="40" t="s">
        <v>64</v>
      </c>
      <c r="J3" s="40" t="s">
        <v>65</v>
      </c>
      <c r="K3" s="40" t="s">
        <v>66</v>
      </c>
      <c r="L3" s="40" t="s">
        <v>67</v>
      </c>
      <c r="M3" s="40" t="s">
        <v>68</v>
      </c>
    </row>
    <row r="4" customFormat="1" ht="18.6" customHeight="1" spans="1:13">
      <c r="A4" s="109" t="s">
        <v>69</v>
      </c>
      <c r="B4" s="110"/>
      <c r="C4" s="111"/>
      <c r="D4" s="112" t="s">
        <v>70</v>
      </c>
      <c r="E4" s="113">
        <f t="shared" ref="E4:E10" si="0">SUM(F4:M4)</f>
        <v>251414.92364534</v>
      </c>
      <c r="F4" s="114">
        <v>113981.01405173</v>
      </c>
      <c r="G4" s="114">
        <v>51238.95784916</v>
      </c>
      <c r="H4" s="114">
        <v>20229.14623554</v>
      </c>
      <c r="I4" s="114">
        <v>13390.75135213</v>
      </c>
      <c r="J4" s="114">
        <v>36448.38908357</v>
      </c>
      <c r="K4" s="114">
        <v>7624.45783274</v>
      </c>
      <c r="L4" s="114">
        <v>48.4624856</v>
      </c>
      <c r="M4" s="114">
        <v>8453.74475487</v>
      </c>
    </row>
    <row r="5" customFormat="1" ht="18.6" customHeight="1" spans="1:13">
      <c r="A5" s="115"/>
      <c r="B5" s="116"/>
      <c r="C5" s="117"/>
      <c r="D5" s="112" t="s">
        <v>71</v>
      </c>
      <c r="E5" s="113">
        <f t="shared" si="0"/>
        <v>79232.678804</v>
      </c>
      <c r="F5" s="113">
        <v>40130.134486</v>
      </c>
      <c r="G5" s="113">
        <v>14342.515596</v>
      </c>
      <c r="H5" s="113">
        <v>6736.288736</v>
      </c>
      <c r="I5" s="114">
        <v>2258.394328</v>
      </c>
      <c r="J5" s="114">
        <v>10328.198899</v>
      </c>
      <c r="K5" s="114">
        <v>2474.242958</v>
      </c>
      <c r="L5" s="114">
        <v>109.681799</v>
      </c>
      <c r="M5" s="114">
        <v>2853.222002</v>
      </c>
    </row>
    <row r="6" customFormat="1" ht="18.6" customHeight="1" spans="1:13">
      <c r="A6" s="115"/>
      <c r="B6" s="116"/>
      <c r="C6" s="117"/>
      <c r="D6" s="112" t="s">
        <v>19</v>
      </c>
      <c r="E6" s="113">
        <v>10.45</v>
      </c>
      <c r="F6" s="114">
        <v>9.39471062888077</v>
      </c>
      <c r="G6" s="114">
        <v>24.7596563808797</v>
      </c>
      <c r="H6" s="114">
        <v>8.35013216774305</v>
      </c>
      <c r="I6" s="114">
        <v>-24.7417546931506</v>
      </c>
      <c r="J6" s="114">
        <v>15.4986089261717</v>
      </c>
      <c r="K6" s="114">
        <v>8.1154474528</v>
      </c>
      <c r="L6" s="114">
        <v>-82.9886960110559</v>
      </c>
      <c r="M6" s="114">
        <v>15.7842721333882</v>
      </c>
    </row>
    <row r="7" customFormat="1" ht="18.6" customHeight="1" spans="1:13">
      <c r="A7" s="118"/>
      <c r="B7" s="119"/>
      <c r="C7" s="120"/>
      <c r="D7" s="112" t="s">
        <v>20</v>
      </c>
      <c r="E7" s="113">
        <v>2.033004103872</v>
      </c>
      <c r="F7" s="113">
        <v>50.648463603346</v>
      </c>
      <c r="G7" s="113">
        <v>18.1017678721673</v>
      </c>
      <c r="H7" s="113">
        <v>8.50190708894715</v>
      </c>
      <c r="I7" s="114">
        <v>2.85033191113814</v>
      </c>
      <c r="J7" s="114">
        <v>13.0352766748543</v>
      </c>
      <c r="K7" s="113">
        <v>3.12275565505062</v>
      </c>
      <c r="L7" s="114">
        <v>0.138430002185491</v>
      </c>
      <c r="M7" s="114">
        <v>3.60106719231101</v>
      </c>
    </row>
    <row r="8" customFormat="1" ht="18.6" customHeight="1" spans="1:13">
      <c r="A8" s="121" t="s">
        <v>72</v>
      </c>
      <c r="B8" s="122"/>
      <c r="C8" s="123"/>
      <c r="D8" s="112" t="s">
        <v>70</v>
      </c>
      <c r="E8" s="113">
        <f t="shared" si="0"/>
        <v>8229.15030968</v>
      </c>
      <c r="F8" s="113">
        <v>3748.46578638</v>
      </c>
      <c r="G8" s="113">
        <v>4051.93505988</v>
      </c>
      <c r="H8" s="113">
        <v>129.73509227</v>
      </c>
      <c r="I8" s="113">
        <v>93.17930601</v>
      </c>
      <c r="J8" s="113">
        <v>142.16636</v>
      </c>
      <c r="K8" s="113">
        <v>39.717018</v>
      </c>
      <c r="L8" s="113">
        <v>0</v>
      </c>
      <c r="M8" s="113">
        <v>23.95168714</v>
      </c>
    </row>
    <row r="9" customFormat="1" ht="18.6" customHeight="1" spans="1:13">
      <c r="A9" s="124"/>
      <c r="B9" s="125"/>
      <c r="C9" s="126"/>
      <c r="D9" s="112" t="s">
        <v>73</v>
      </c>
      <c r="E9" s="114">
        <f t="shared" si="0"/>
        <v>535</v>
      </c>
      <c r="F9" s="114">
        <v>149</v>
      </c>
      <c r="G9" s="114">
        <v>327</v>
      </c>
      <c r="H9" s="114">
        <v>23</v>
      </c>
      <c r="I9" s="114">
        <v>1</v>
      </c>
      <c r="J9" s="114">
        <v>16</v>
      </c>
      <c r="K9" s="113">
        <v>5</v>
      </c>
      <c r="L9" s="114">
        <v>0</v>
      </c>
      <c r="M9" s="114">
        <v>14</v>
      </c>
    </row>
    <row r="10" customFormat="1" ht="18.6" customHeight="1" spans="1:13">
      <c r="A10" s="124"/>
      <c r="B10" s="125"/>
      <c r="C10" s="126"/>
      <c r="D10" s="112" t="s">
        <v>71</v>
      </c>
      <c r="E10" s="113">
        <f t="shared" si="0"/>
        <v>627.833809</v>
      </c>
      <c r="F10" s="113">
        <v>327.33505</v>
      </c>
      <c r="G10" s="113">
        <v>254.323701</v>
      </c>
      <c r="H10" s="113">
        <v>13.388844</v>
      </c>
      <c r="I10" s="113">
        <v>1.215964</v>
      </c>
      <c r="J10" s="113">
        <v>18.12093</v>
      </c>
      <c r="K10" s="113">
        <v>6.677638</v>
      </c>
      <c r="L10" s="114">
        <v>0</v>
      </c>
      <c r="M10" s="113">
        <v>6.771682</v>
      </c>
    </row>
    <row r="11" customFormat="1" ht="18.6" customHeight="1" spans="1:13">
      <c r="A11" s="124"/>
      <c r="B11" s="125"/>
      <c r="C11" s="126"/>
      <c r="D11" s="112" t="s">
        <v>19</v>
      </c>
      <c r="E11" s="113">
        <v>-12.69</v>
      </c>
      <c r="F11" s="113">
        <v>13.8464438453958</v>
      </c>
      <c r="G11" s="113">
        <v>-28.7889485595701</v>
      </c>
      <c r="H11" s="113">
        <v>-53.6035562912478</v>
      </c>
      <c r="I11" s="113">
        <v>-65.1874920910855</v>
      </c>
      <c r="J11" s="113">
        <v>0.290856229090197</v>
      </c>
      <c r="K11" s="113">
        <v>-63.4147854137</v>
      </c>
      <c r="L11" s="114" t="s">
        <v>74</v>
      </c>
      <c r="M11" s="113">
        <v>13.5418799239911</v>
      </c>
    </row>
    <row r="12" customFormat="1" ht="18.6" customHeight="1" spans="1:13">
      <c r="A12" s="127"/>
      <c r="B12" s="128"/>
      <c r="C12" s="129"/>
      <c r="D12" s="112" t="s">
        <v>20</v>
      </c>
      <c r="E12" s="113">
        <v>0.581597177182459</v>
      </c>
      <c r="F12" s="113">
        <v>52.1372129547104</v>
      </c>
      <c r="G12" s="113">
        <v>40.5081244995521</v>
      </c>
      <c r="H12" s="113">
        <v>2.1325458756873</v>
      </c>
      <c r="I12" s="113">
        <v>0.193676094305396</v>
      </c>
      <c r="J12" s="113">
        <v>2.8862622146556</v>
      </c>
      <c r="K12" s="113">
        <v>1.06359961892399</v>
      </c>
      <c r="L12" s="114">
        <v>0</v>
      </c>
      <c r="M12" s="113">
        <v>1.07857874216519</v>
      </c>
    </row>
    <row r="13" customFormat="1" ht="22.15" customHeight="1" spans="1:13">
      <c r="A13" s="130" t="s">
        <v>75</v>
      </c>
      <c r="B13" s="131" t="s">
        <v>76</v>
      </c>
      <c r="C13" s="132" t="s">
        <v>69</v>
      </c>
      <c r="D13" s="112" t="s">
        <v>70</v>
      </c>
      <c r="E13" s="113">
        <f t="shared" ref="E13:E15" si="1">SUM(F13:M13)</f>
        <v>153223.37325918</v>
      </c>
      <c r="F13" s="113">
        <v>71227.20266371</v>
      </c>
      <c r="G13" s="113">
        <v>28801.41860466</v>
      </c>
      <c r="H13" s="113">
        <v>8890.36518632</v>
      </c>
      <c r="I13" s="113">
        <v>6820.77274612</v>
      </c>
      <c r="J13" s="113">
        <v>24685.33092057</v>
      </c>
      <c r="K13" s="113">
        <v>5727.33193579</v>
      </c>
      <c r="L13" s="113">
        <v>29.6439406</v>
      </c>
      <c r="M13" s="113">
        <v>7041.30726141</v>
      </c>
    </row>
    <row r="14" customFormat="1" ht="22.15" customHeight="1" spans="1:13">
      <c r="A14" s="133"/>
      <c r="B14" s="134"/>
      <c r="C14" s="132"/>
      <c r="D14" s="112" t="s">
        <v>77</v>
      </c>
      <c r="E14" s="114">
        <f t="shared" si="1"/>
        <v>391834</v>
      </c>
      <c r="F14" s="114">
        <v>199978</v>
      </c>
      <c r="G14" s="114">
        <v>73111</v>
      </c>
      <c r="H14" s="114">
        <v>29019</v>
      </c>
      <c r="I14" s="114">
        <v>14567</v>
      </c>
      <c r="J14" s="114">
        <v>48736</v>
      </c>
      <c r="K14" s="114">
        <v>11848</v>
      </c>
      <c r="L14" s="114">
        <v>108</v>
      </c>
      <c r="M14" s="114">
        <v>14467</v>
      </c>
    </row>
    <row r="15" customFormat="1" ht="22.15" customHeight="1" spans="1:13">
      <c r="A15" s="133"/>
      <c r="B15" s="134"/>
      <c r="C15" s="132"/>
      <c r="D15" s="112" t="s">
        <v>71</v>
      </c>
      <c r="E15" s="113">
        <f t="shared" si="1"/>
        <v>57553.518417</v>
      </c>
      <c r="F15" s="113">
        <v>26392.685543</v>
      </c>
      <c r="G15" s="113">
        <v>11418.277171</v>
      </c>
      <c r="H15" s="113">
        <v>3873.028836</v>
      </c>
      <c r="I15" s="113">
        <v>2115.581886</v>
      </c>
      <c r="J15" s="113">
        <v>8823.150011</v>
      </c>
      <c r="K15" s="113">
        <v>2259.434762</v>
      </c>
      <c r="L15" s="113">
        <v>27.602467</v>
      </c>
      <c r="M15" s="113">
        <v>2643.757741</v>
      </c>
    </row>
    <row r="16" customFormat="1" ht="22.15" customHeight="1" spans="1:13">
      <c r="A16" s="133"/>
      <c r="B16" s="134"/>
      <c r="C16" s="132"/>
      <c r="D16" s="112" t="s">
        <v>19</v>
      </c>
      <c r="E16" s="113">
        <v>9</v>
      </c>
      <c r="F16" s="113">
        <v>7.43371951154573</v>
      </c>
      <c r="G16" s="113">
        <v>13.2963975589606</v>
      </c>
      <c r="H16" s="113">
        <v>14.6675640999168</v>
      </c>
      <c r="I16" s="113">
        <v>-26.3370769110058</v>
      </c>
      <c r="J16" s="113">
        <v>21.2665041460993</v>
      </c>
      <c r="K16" s="113">
        <v>1.7995690454</v>
      </c>
      <c r="L16" s="113">
        <v>-57.4930937455769</v>
      </c>
      <c r="M16" s="113">
        <v>12.8576288773081</v>
      </c>
    </row>
    <row r="17" customFormat="1" ht="22.15" customHeight="1" spans="1:13">
      <c r="A17" s="133"/>
      <c r="B17" s="134"/>
      <c r="C17" s="132"/>
      <c r="D17" s="112" t="s">
        <v>20</v>
      </c>
      <c r="E17" s="113">
        <v>1.98223650034292</v>
      </c>
      <c r="F17" s="113">
        <v>45.8576404517507</v>
      </c>
      <c r="G17" s="113">
        <v>19.8394077113925</v>
      </c>
      <c r="H17" s="113">
        <v>6.72943886408167</v>
      </c>
      <c r="I17" s="113">
        <v>3.67585152774101</v>
      </c>
      <c r="J17" s="113">
        <v>15.3303399230478</v>
      </c>
      <c r="K17" s="113">
        <v>3.92579780375793</v>
      </c>
      <c r="L17" s="113">
        <v>0.047959651745369</v>
      </c>
      <c r="M17" s="113">
        <v>4.59356406648302</v>
      </c>
    </row>
    <row r="18" customFormat="1" ht="22.15" customHeight="1" spans="1:13">
      <c r="A18" s="133"/>
      <c r="B18" s="134"/>
      <c r="C18" s="134" t="s">
        <v>78</v>
      </c>
      <c r="D18" s="112" t="s">
        <v>70</v>
      </c>
      <c r="E18" s="113">
        <f t="shared" ref="E18:E21" si="2">SUM(F18:M18)</f>
        <v>24432.11381351</v>
      </c>
      <c r="F18" s="135">
        <v>608.00848584</v>
      </c>
      <c r="G18" s="135">
        <v>4543.15444418</v>
      </c>
      <c r="H18" s="135">
        <v>95.2345772</v>
      </c>
      <c r="I18" s="135">
        <v>4702.0402005</v>
      </c>
      <c r="J18" s="135">
        <v>12985.91025691</v>
      </c>
      <c r="K18" s="113">
        <v>690.76315714</v>
      </c>
      <c r="L18" s="114">
        <v>0</v>
      </c>
      <c r="M18" s="113">
        <v>807.00269174</v>
      </c>
    </row>
    <row r="19" customFormat="1" ht="22.15" customHeight="1" spans="1:13">
      <c r="A19" s="133"/>
      <c r="B19" s="134"/>
      <c r="C19" s="134"/>
      <c r="D19" s="112" t="s">
        <v>77</v>
      </c>
      <c r="E19" s="114">
        <f t="shared" si="2"/>
        <v>50043</v>
      </c>
      <c r="F19" s="114">
        <v>1305</v>
      </c>
      <c r="G19" s="114">
        <v>9335</v>
      </c>
      <c r="H19" s="114">
        <v>174</v>
      </c>
      <c r="I19" s="114">
        <v>9450</v>
      </c>
      <c r="J19" s="114">
        <v>26773</v>
      </c>
      <c r="K19" s="114">
        <v>1427</v>
      </c>
      <c r="L19" s="114">
        <v>0</v>
      </c>
      <c r="M19" s="114">
        <v>1579</v>
      </c>
    </row>
    <row r="20" customFormat="1" ht="22.15" customHeight="1" spans="1:13">
      <c r="A20" s="133"/>
      <c r="B20" s="134"/>
      <c r="C20" s="134"/>
      <c r="D20" s="112" t="s">
        <v>19</v>
      </c>
      <c r="E20" s="113">
        <v>0.97</v>
      </c>
      <c r="F20" s="113">
        <v>-87.8082959641256</v>
      </c>
      <c r="G20" s="113">
        <v>63.4564874803012</v>
      </c>
      <c r="H20" s="135">
        <v>-5.43478260869565</v>
      </c>
      <c r="I20" s="113">
        <v>-14.0205622782276</v>
      </c>
      <c r="J20" s="113">
        <v>0.976842422870927</v>
      </c>
      <c r="K20" s="114">
        <v>62.7137970353</v>
      </c>
      <c r="L20" s="114">
        <v>0</v>
      </c>
      <c r="M20" s="114">
        <v>17444.4444444444</v>
      </c>
    </row>
    <row r="21" customFormat="1" ht="22.15" customHeight="1" spans="1:13">
      <c r="A21" s="133"/>
      <c r="B21" s="134"/>
      <c r="C21" s="134"/>
      <c r="D21" s="112" t="s">
        <v>71</v>
      </c>
      <c r="E21" s="113">
        <f t="shared" si="2"/>
        <v>8252.428068</v>
      </c>
      <c r="F21" s="113">
        <v>196.839636</v>
      </c>
      <c r="G21" s="113">
        <v>1656.188661</v>
      </c>
      <c r="H21" s="113">
        <v>270.663219</v>
      </c>
      <c r="I21" s="113">
        <v>1323.337866</v>
      </c>
      <c r="J21" s="113">
        <v>4261.331222</v>
      </c>
      <c r="K21" s="113">
        <v>255.245791</v>
      </c>
      <c r="L21" s="114">
        <v>0</v>
      </c>
      <c r="M21" s="113">
        <v>288.821673</v>
      </c>
    </row>
    <row r="22" customFormat="1" ht="22.15" customHeight="1" spans="1:13">
      <c r="A22" s="133"/>
      <c r="B22" s="134"/>
      <c r="C22" s="134"/>
      <c r="D22" s="112" t="s">
        <v>19</v>
      </c>
      <c r="E22" s="113">
        <v>-10.44</v>
      </c>
      <c r="F22" s="113">
        <v>-89.9685562223297</v>
      </c>
      <c r="G22" s="113">
        <v>65.0993761251404</v>
      </c>
      <c r="H22" s="135">
        <v>-9.96869767996923</v>
      </c>
      <c r="I22" s="113">
        <v>-15.9774896668889</v>
      </c>
      <c r="J22" s="113">
        <v>1.4521062381188</v>
      </c>
      <c r="K22" s="113">
        <v>49.0259720792</v>
      </c>
      <c r="L22" s="114">
        <v>0</v>
      </c>
      <c r="M22" s="114">
        <v>20923.5604163634</v>
      </c>
    </row>
    <row r="23" customFormat="1" ht="22.15" customHeight="1" spans="1:13">
      <c r="A23" s="133"/>
      <c r="B23" s="136"/>
      <c r="C23" s="136"/>
      <c r="D23" s="112" t="s">
        <v>20</v>
      </c>
      <c r="E23" s="113">
        <v>2.4512601860935</v>
      </c>
      <c r="F23" s="113">
        <v>2.38523298086383</v>
      </c>
      <c r="G23" s="113">
        <v>20.069107508154</v>
      </c>
      <c r="H23" s="113">
        <v>3.27980100849999</v>
      </c>
      <c r="I23" s="113">
        <v>16.0357394829218</v>
      </c>
      <c r="J23" s="113">
        <v>51.6373022204694</v>
      </c>
      <c r="K23" s="113">
        <v>3.09297807744309</v>
      </c>
      <c r="L23" s="113">
        <v>0</v>
      </c>
      <c r="M23" s="113">
        <v>3.49983872164786</v>
      </c>
    </row>
    <row r="24" customFormat="1" ht="18.6" customHeight="1" spans="1:13">
      <c r="A24" s="133"/>
      <c r="B24" s="121" t="s">
        <v>79</v>
      </c>
      <c r="C24" s="123"/>
      <c r="D24" s="112" t="s">
        <v>70</v>
      </c>
      <c r="E24" s="135">
        <f t="shared" ref="E24:E27" si="3">SUM(F24:M24)</f>
        <v>143089.65983118</v>
      </c>
      <c r="F24" s="113">
        <v>64507.77466371</v>
      </c>
      <c r="G24" s="113">
        <v>27112.25517666</v>
      </c>
      <c r="H24" s="113">
        <v>7178.41918632</v>
      </c>
      <c r="I24" s="113">
        <v>6819.30874612</v>
      </c>
      <c r="J24" s="113">
        <v>24684.23292057</v>
      </c>
      <c r="K24" s="113">
        <v>5716.71793579</v>
      </c>
      <c r="L24" s="113">
        <v>29.6439406</v>
      </c>
      <c r="M24" s="113">
        <v>7041.30726141</v>
      </c>
    </row>
    <row r="25" customFormat="1" ht="18.6" customHeight="1" spans="1:13">
      <c r="A25" s="133"/>
      <c r="B25" s="124"/>
      <c r="C25" s="126"/>
      <c r="D25" s="112" t="s">
        <v>77</v>
      </c>
      <c r="E25" s="137">
        <f t="shared" si="3"/>
        <v>299245</v>
      </c>
      <c r="F25" s="114">
        <v>134261</v>
      </c>
      <c r="G25" s="114">
        <v>60355</v>
      </c>
      <c r="H25" s="114">
        <v>15011</v>
      </c>
      <c r="I25" s="114">
        <v>14555</v>
      </c>
      <c r="J25" s="114">
        <v>48727</v>
      </c>
      <c r="K25" s="114">
        <v>11761</v>
      </c>
      <c r="L25" s="114">
        <v>108</v>
      </c>
      <c r="M25" s="114">
        <v>14467</v>
      </c>
    </row>
    <row r="26" customFormat="1" ht="18.6" customHeight="1" spans="1:13">
      <c r="A26" s="133"/>
      <c r="B26" s="124"/>
      <c r="C26" s="126"/>
      <c r="D26" s="112" t="s">
        <v>19</v>
      </c>
      <c r="E26" s="135">
        <v>13.22</v>
      </c>
      <c r="F26" s="113">
        <v>11.9112118762034</v>
      </c>
      <c r="G26" s="113">
        <v>18.4964856480936</v>
      </c>
      <c r="H26" s="113">
        <v>12.4503708142932</v>
      </c>
      <c r="I26" s="113">
        <v>-22.0907825714592</v>
      </c>
      <c r="J26" s="113">
        <v>23.2534021348713</v>
      </c>
      <c r="K26" s="113">
        <v>14.0073671966</v>
      </c>
      <c r="L26" s="114">
        <v>-49.0566037735849</v>
      </c>
      <c r="M26" s="114">
        <v>27.9246617738085</v>
      </c>
    </row>
    <row r="27" customFormat="1" ht="18.6" customHeight="1" spans="1:13">
      <c r="A27" s="133"/>
      <c r="B27" s="124"/>
      <c r="C27" s="126"/>
      <c r="D27" s="112" t="s">
        <v>71</v>
      </c>
      <c r="E27" s="135">
        <f t="shared" si="3"/>
        <v>56275.738178</v>
      </c>
      <c r="F27" s="113">
        <v>25434.274962</v>
      </c>
      <c r="G27" s="113">
        <v>11273.923668</v>
      </c>
      <c r="H27" s="113">
        <v>3699.235349</v>
      </c>
      <c r="I27" s="113">
        <v>2115.446034</v>
      </c>
      <c r="J27" s="113">
        <v>8823.048122</v>
      </c>
      <c r="K27" s="113">
        <v>2258.449835</v>
      </c>
      <c r="L27" s="113">
        <v>27.602467</v>
      </c>
      <c r="M27" s="113">
        <v>2643.757741</v>
      </c>
    </row>
    <row r="28" customFormat="1" ht="18.6" customHeight="1" spans="1:13">
      <c r="A28" s="133"/>
      <c r="B28" s="124"/>
      <c r="C28" s="126"/>
      <c r="D28" s="112" t="s">
        <v>19</v>
      </c>
      <c r="E28" s="135">
        <v>9.27</v>
      </c>
      <c r="F28" s="113">
        <v>7.45566860966115</v>
      </c>
      <c r="G28" s="113">
        <v>13.9834019873808</v>
      </c>
      <c r="H28" s="113">
        <v>16.8240567036117</v>
      </c>
      <c r="I28" s="113">
        <v>-26.3251160323176</v>
      </c>
      <c r="J28" s="113">
        <v>21.2666811733886</v>
      </c>
      <c r="K28" s="113">
        <v>1.8195086435</v>
      </c>
      <c r="L28" s="113">
        <v>-57.4930937455769</v>
      </c>
      <c r="M28" s="113">
        <v>12.8576288773081</v>
      </c>
    </row>
    <row r="29" customFormat="1" ht="18.6" customHeight="1" spans="1:13">
      <c r="A29" s="133"/>
      <c r="B29" s="127"/>
      <c r="C29" s="129"/>
      <c r="D29" s="112" t="s">
        <v>20</v>
      </c>
      <c r="E29" s="135">
        <v>1.95688161962517</v>
      </c>
      <c r="F29" s="113">
        <v>45.1958086832224</v>
      </c>
      <c r="G29" s="113">
        <v>20.0333643467112</v>
      </c>
      <c r="H29" s="113">
        <v>6.5734106184433</v>
      </c>
      <c r="I29" s="113">
        <v>3.759072919326</v>
      </c>
      <c r="J29" s="113">
        <v>15.6782450264672</v>
      </c>
      <c r="K29" s="113">
        <v>4.01318562513837</v>
      </c>
      <c r="L29" s="113">
        <v>0.0490486093895268</v>
      </c>
      <c r="M29" s="113">
        <v>4.69786417130203</v>
      </c>
    </row>
    <row r="30" customFormat="1" ht="18.6" customHeight="1" spans="1:13">
      <c r="A30" s="133"/>
      <c r="B30" s="121" t="s">
        <v>80</v>
      </c>
      <c r="C30" s="123"/>
      <c r="D30" s="112" t="s">
        <v>77</v>
      </c>
      <c r="E30" s="137">
        <f t="shared" ref="E30:E34" si="4">SUM(F30:M30)</f>
        <v>86839</v>
      </c>
      <c r="F30" s="114">
        <v>60023</v>
      </c>
      <c r="G30" s="114">
        <v>12756</v>
      </c>
      <c r="H30" s="114">
        <v>13952</v>
      </c>
      <c r="I30" s="114">
        <v>12</v>
      </c>
      <c r="J30" s="114">
        <v>9</v>
      </c>
      <c r="K30" s="114">
        <v>87</v>
      </c>
      <c r="L30" s="114">
        <v>0</v>
      </c>
      <c r="M30" s="114">
        <v>0</v>
      </c>
    </row>
    <row r="31" customFormat="1" ht="18.6" customHeight="1" spans="1:13">
      <c r="A31" s="133"/>
      <c r="B31" s="124"/>
      <c r="C31" s="126"/>
      <c r="D31" s="112" t="s">
        <v>71</v>
      </c>
      <c r="E31" s="135">
        <f t="shared" si="4"/>
        <v>995.661716</v>
      </c>
      <c r="F31" s="113">
        <v>682.564058</v>
      </c>
      <c r="G31" s="113">
        <v>144.353503</v>
      </c>
      <c r="H31" s="113">
        <v>167.521487</v>
      </c>
      <c r="I31" s="113">
        <v>0.135852</v>
      </c>
      <c r="J31" s="113">
        <v>0.101889</v>
      </c>
      <c r="K31" s="113">
        <v>0.984927</v>
      </c>
      <c r="L31" s="114">
        <v>0</v>
      </c>
      <c r="M31" s="114">
        <v>0</v>
      </c>
    </row>
    <row r="32" customFormat="1" ht="18.6" customHeight="1" spans="1:13">
      <c r="A32" s="133"/>
      <c r="B32" s="127"/>
      <c r="C32" s="129"/>
      <c r="D32" s="112" t="s">
        <v>20</v>
      </c>
      <c r="E32" s="113">
        <v>4.29</v>
      </c>
      <c r="F32" s="113">
        <v>68.5538117044565</v>
      </c>
      <c r="G32" s="113">
        <v>14.4982478165305</v>
      </c>
      <c r="H32" s="113">
        <v>16.8251409397366</v>
      </c>
      <c r="I32" s="114">
        <v>0.0136443932529389</v>
      </c>
      <c r="J32" s="114">
        <v>0.0102332949397042</v>
      </c>
      <c r="K32" s="114">
        <v>0.0989218510838073</v>
      </c>
      <c r="L32" s="114">
        <v>0</v>
      </c>
      <c r="M32" s="114">
        <v>0</v>
      </c>
    </row>
    <row r="33" customFormat="1" ht="18.6" customHeight="1" spans="1:13">
      <c r="A33" s="133"/>
      <c r="B33" s="121" t="s">
        <v>81</v>
      </c>
      <c r="C33" s="123"/>
      <c r="D33" s="112" t="s">
        <v>77</v>
      </c>
      <c r="E33" s="114">
        <f t="shared" si="4"/>
        <v>5750.09892185108</v>
      </c>
      <c r="F33" s="114">
        <v>5694</v>
      </c>
      <c r="G33" s="114">
        <v>0</v>
      </c>
      <c r="H33" s="114">
        <v>56</v>
      </c>
      <c r="I33" s="114">
        <v>0</v>
      </c>
      <c r="J33" s="114">
        <v>0</v>
      </c>
      <c r="K33" s="114">
        <v>0.0989218510838073</v>
      </c>
      <c r="L33" s="114">
        <v>0</v>
      </c>
      <c r="M33" s="114">
        <v>0</v>
      </c>
    </row>
    <row r="34" customFormat="1" ht="18.6" customHeight="1" spans="1:13">
      <c r="A34" s="133"/>
      <c r="B34" s="124"/>
      <c r="C34" s="126"/>
      <c r="D34" s="112" t="s">
        <v>71</v>
      </c>
      <c r="E34" s="113">
        <f t="shared" si="4"/>
        <v>282.217444851084</v>
      </c>
      <c r="F34" s="113">
        <v>275.846523</v>
      </c>
      <c r="G34" s="114">
        <v>0</v>
      </c>
      <c r="H34" s="113">
        <v>6.272</v>
      </c>
      <c r="I34" s="114">
        <v>0</v>
      </c>
      <c r="J34" s="114">
        <v>0</v>
      </c>
      <c r="K34" s="114">
        <v>0.0989218510838073</v>
      </c>
      <c r="L34" s="114">
        <v>0</v>
      </c>
      <c r="M34" s="114">
        <v>0</v>
      </c>
    </row>
    <row r="35" customFormat="1" ht="18.6" customHeight="1" spans="1:13">
      <c r="A35" s="138"/>
      <c r="B35" s="127"/>
      <c r="C35" s="129"/>
      <c r="D35" s="112" t="s">
        <v>20</v>
      </c>
      <c r="E35" s="113">
        <v>6.32</v>
      </c>
      <c r="F35" s="113">
        <v>97.7768209143786</v>
      </c>
      <c r="G35" s="114">
        <v>0</v>
      </c>
      <c r="H35" s="113">
        <v>2.2231790856214</v>
      </c>
      <c r="I35" s="114">
        <v>0</v>
      </c>
      <c r="J35" s="114">
        <v>0</v>
      </c>
      <c r="K35" s="114">
        <v>0</v>
      </c>
      <c r="L35" s="114">
        <v>0</v>
      </c>
      <c r="M35" s="114">
        <v>0</v>
      </c>
    </row>
    <row r="36" customFormat="1" ht="18.6" customHeight="1" spans="1:13">
      <c r="A36" s="139" t="s">
        <v>82</v>
      </c>
      <c r="B36" s="140"/>
      <c r="C36" s="141"/>
      <c r="D36" s="112" t="s">
        <v>70</v>
      </c>
      <c r="E36" s="113">
        <f t="shared" ref="E36:E38" si="5">SUM(F36:M36)</f>
        <v>1482.3387244</v>
      </c>
      <c r="F36" s="113">
        <v>630.4093364</v>
      </c>
      <c r="G36" s="113">
        <v>468.945</v>
      </c>
      <c r="H36" s="113">
        <v>3.08</v>
      </c>
      <c r="I36" s="113">
        <v>101.72</v>
      </c>
      <c r="J36" s="113">
        <v>209.554388</v>
      </c>
      <c r="K36" s="114">
        <v>0</v>
      </c>
      <c r="L36" s="114">
        <v>0</v>
      </c>
      <c r="M36" s="113">
        <v>68.63</v>
      </c>
    </row>
    <row r="37" customFormat="1" ht="18.6" customHeight="1" spans="1:13">
      <c r="A37" s="142"/>
      <c r="B37" s="143"/>
      <c r="C37" s="144"/>
      <c r="D37" s="112" t="s">
        <v>73</v>
      </c>
      <c r="E37" s="114">
        <f t="shared" si="5"/>
        <v>24665</v>
      </c>
      <c r="F37" s="114">
        <v>22414</v>
      </c>
      <c r="G37" s="114">
        <v>590</v>
      </c>
      <c r="H37" s="114">
        <v>2</v>
      </c>
      <c r="I37" s="114">
        <v>304</v>
      </c>
      <c r="J37" s="114">
        <v>400</v>
      </c>
      <c r="K37" s="114">
        <v>0</v>
      </c>
      <c r="L37" s="114">
        <v>0</v>
      </c>
      <c r="M37" s="114">
        <v>955</v>
      </c>
    </row>
    <row r="38" customFormat="1" ht="18.6" customHeight="1" spans="1:13">
      <c r="A38" s="142"/>
      <c r="B38" s="143"/>
      <c r="C38" s="144"/>
      <c r="D38" s="112" t="s">
        <v>71</v>
      </c>
      <c r="E38" s="113">
        <f t="shared" si="5"/>
        <v>77.011287</v>
      </c>
      <c r="F38" s="113">
        <v>62.929235</v>
      </c>
      <c r="G38" s="113">
        <v>4.299264</v>
      </c>
      <c r="H38" s="114">
        <v>0.008491</v>
      </c>
      <c r="I38" s="113">
        <v>3.831077</v>
      </c>
      <c r="J38" s="113">
        <v>3.387566</v>
      </c>
      <c r="K38" s="114">
        <v>0</v>
      </c>
      <c r="L38" s="114">
        <v>0</v>
      </c>
      <c r="M38" s="113">
        <v>2.555654</v>
      </c>
    </row>
    <row r="39" customFormat="1" ht="18.6" customHeight="1" spans="1:13">
      <c r="A39" s="142"/>
      <c r="B39" s="143"/>
      <c r="C39" s="144"/>
      <c r="D39" s="112" t="s">
        <v>19</v>
      </c>
      <c r="E39" s="113">
        <v>-30.66</v>
      </c>
      <c r="F39" s="113">
        <v>-27.0611736552698</v>
      </c>
      <c r="G39" s="113">
        <v>-20.0273813598416</v>
      </c>
      <c r="H39" s="114">
        <v>-99.8552273234514</v>
      </c>
      <c r="I39" s="113">
        <v>-67.3786509780801</v>
      </c>
      <c r="J39" s="113">
        <v>259.5333109746</v>
      </c>
      <c r="K39" s="114">
        <v>0</v>
      </c>
      <c r="L39" s="114">
        <v>0</v>
      </c>
      <c r="M39" s="114">
        <v>187.700381851258</v>
      </c>
    </row>
    <row r="40" customFormat="1" ht="18.6" customHeight="1" spans="1:13">
      <c r="A40" s="145"/>
      <c r="B40" s="146"/>
      <c r="C40" s="147"/>
      <c r="D40" s="112" t="s">
        <v>20</v>
      </c>
      <c r="E40" s="113">
        <v>0.684696994377918</v>
      </c>
      <c r="F40" s="113">
        <v>81.7143011776962</v>
      </c>
      <c r="G40" s="113">
        <v>5.58264141203094</v>
      </c>
      <c r="H40" s="113">
        <v>0.0110256565378527</v>
      </c>
      <c r="I40" s="113">
        <v>4.97469546249759</v>
      </c>
      <c r="J40" s="113">
        <v>4.39879156934489</v>
      </c>
      <c r="K40" s="114">
        <v>0</v>
      </c>
      <c r="L40" s="114">
        <v>0</v>
      </c>
      <c r="M40" s="113">
        <v>3.31854472189252</v>
      </c>
    </row>
    <row r="41" customFormat="1" ht="21" customHeight="1" spans="1:13">
      <c r="A41" s="148" t="s">
        <v>83</v>
      </c>
      <c r="B41" s="149"/>
      <c r="C41" s="149"/>
      <c r="D41" s="150"/>
      <c r="E41" s="113">
        <f t="shared" ref="E41:E48" si="6">SUM(F41:M41)</f>
        <v>111.36144</v>
      </c>
      <c r="F41" s="113">
        <v>9.867265</v>
      </c>
      <c r="G41" s="113">
        <v>25.950849</v>
      </c>
      <c r="H41" s="113">
        <v>0</v>
      </c>
      <c r="I41" s="113">
        <v>0</v>
      </c>
      <c r="J41" s="114">
        <v>0</v>
      </c>
      <c r="K41" s="114">
        <v>0</v>
      </c>
      <c r="L41" s="114">
        <v>0</v>
      </c>
      <c r="M41" s="113">
        <v>75.543326</v>
      </c>
    </row>
    <row r="42" customFormat="1" ht="21" customHeight="1" spans="1:13">
      <c r="A42" s="148" t="s">
        <v>84</v>
      </c>
      <c r="B42" s="149"/>
      <c r="C42" s="149"/>
      <c r="D42" s="150"/>
      <c r="E42" s="113">
        <f t="shared" si="6"/>
        <v>24.273234</v>
      </c>
      <c r="F42" s="113">
        <v>22.008044</v>
      </c>
      <c r="G42" s="113">
        <v>1.768962</v>
      </c>
      <c r="H42" s="114">
        <v>0</v>
      </c>
      <c r="I42" s="113">
        <v>0.496228</v>
      </c>
      <c r="J42" s="114">
        <v>0</v>
      </c>
      <c r="K42" s="114">
        <v>0</v>
      </c>
      <c r="L42" s="114">
        <v>0</v>
      </c>
      <c r="M42" s="114">
        <v>0</v>
      </c>
    </row>
    <row r="43" customFormat="1" ht="21" customHeight="1" spans="1:13">
      <c r="A43" s="148" t="s">
        <v>85</v>
      </c>
      <c r="B43" s="149"/>
      <c r="C43" s="149"/>
      <c r="D43" s="150"/>
      <c r="E43" s="113">
        <f t="shared" si="6"/>
        <v>2430.305867</v>
      </c>
      <c r="F43" s="113">
        <v>1375.806641</v>
      </c>
      <c r="G43" s="113">
        <v>353.386348</v>
      </c>
      <c r="H43" s="113">
        <v>247.852724</v>
      </c>
      <c r="I43" s="113">
        <v>4.338689</v>
      </c>
      <c r="J43" s="113">
        <v>326.61459</v>
      </c>
      <c r="K43" s="113">
        <v>18.62754</v>
      </c>
      <c r="L43" s="113">
        <v>0</v>
      </c>
      <c r="M43" s="113">
        <v>103.679335</v>
      </c>
    </row>
    <row r="44" customFormat="1" ht="21" customHeight="1" spans="1:13">
      <c r="A44" s="148" t="s">
        <v>86</v>
      </c>
      <c r="B44" s="149"/>
      <c r="C44" s="149"/>
      <c r="D44" s="150"/>
      <c r="E44" s="113">
        <f t="shared" si="6"/>
        <v>3631.948178</v>
      </c>
      <c r="F44" s="113">
        <v>2487.897143</v>
      </c>
      <c r="G44" s="113">
        <v>420.497034</v>
      </c>
      <c r="H44" s="113">
        <v>366.908328</v>
      </c>
      <c r="I44" s="113">
        <v>131.482316</v>
      </c>
      <c r="J44" s="113">
        <v>177.157581</v>
      </c>
      <c r="K44" s="113">
        <v>27.053776</v>
      </c>
      <c r="L44" s="113">
        <v>0.037736</v>
      </c>
      <c r="M44" s="113">
        <v>20.914264</v>
      </c>
    </row>
    <row r="45" customFormat="1" ht="21" customHeight="1" spans="1:13">
      <c r="A45" s="148" t="s">
        <v>87</v>
      </c>
      <c r="B45" s="149"/>
      <c r="C45" s="149"/>
      <c r="D45" s="150"/>
      <c r="E45" s="113">
        <f t="shared" si="6"/>
        <v>4679.784976</v>
      </c>
      <c r="F45" s="113">
        <v>4327.952256</v>
      </c>
      <c r="G45" s="113">
        <v>164.940655</v>
      </c>
      <c r="H45" s="113">
        <v>160.393353</v>
      </c>
      <c r="I45" s="113">
        <v>1.448168</v>
      </c>
      <c r="J45" s="113">
        <v>6.463958</v>
      </c>
      <c r="K45" s="113">
        <v>18.586586</v>
      </c>
      <c r="L45" s="113">
        <v>0</v>
      </c>
      <c r="M45" s="114">
        <v>0</v>
      </c>
    </row>
    <row r="46" customFormat="1" ht="21" customHeight="1" spans="1:13">
      <c r="A46" s="148" t="s">
        <v>88</v>
      </c>
      <c r="B46" s="149"/>
      <c r="C46" s="149"/>
      <c r="D46" s="150"/>
      <c r="E46" s="113">
        <f t="shared" si="6"/>
        <v>10035.099197</v>
      </c>
      <c r="F46" s="113">
        <v>5082.002313</v>
      </c>
      <c r="G46" s="114">
        <v>1697.126623</v>
      </c>
      <c r="H46" s="113">
        <v>2057.892029</v>
      </c>
      <c r="I46" s="114">
        <v>0</v>
      </c>
      <c r="J46" s="113">
        <v>972.17398</v>
      </c>
      <c r="K46" s="114">
        <v>143.862656</v>
      </c>
      <c r="L46" s="113">
        <v>82.041596</v>
      </c>
      <c r="M46" s="114">
        <v>0</v>
      </c>
    </row>
    <row r="47" customFormat="1" ht="21" customHeight="1" spans="1:13">
      <c r="A47" s="148" t="s">
        <v>89</v>
      </c>
      <c r="B47" s="149"/>
      <c r="C47" s="149"/>
      <c r="D47" s="150"/>
      <c r="E47" s="113">
        <f t="shared" si="6"/>
        <v>9978.814321</v>
      </c>
      <c r="F47" s="113">
        <v>5025.717437</v>
      </c>
      <c r="G47" s="113">
        <v>1697.126623</v>
      </c>
      <c r="H47" s="113">
        <v>2057.892029</v>
      </c>
      <c r="I47" s="114">
        <v>0</v>
      </c>
      <c r="J47" s="113">
        <v>972.17398</v>
      </c>
      <c r="K47" s="114">
        <v>143.862656</v>
      </c>
      <c r="L47" s="113">
        <v>82.041596</v>
      </c>
      <c r="M47" s="114">
        <v>0</v>
      </c>
    </row>
    <row r="48" customFormat="1" ht="21" customHeight="1" spans="1:13">
      <c r="A48" s="148" t="s">
        <v>90</v>
      </c>
      <c r="B48" s="149"/>
      <c r="C48" s="149"/>
      <c r="D48" s="150"/>
      <c r="E48" s="113">
        <f t="shared" si="6"/>
        <v>7.41829999999909</v>
      </c>
      <c r="F48" s="113">
        <v>1.47169899999972</v>
      </c>
      <c r="G48" s="113">
        <v>1.964339</v>
      </c>
      <c r="H48" s="113">
        <v>3.98226199999925</v>
      </c>
      <c r="I48" s="114">
        <v>1.09048414742574e-13</v>
      </c>
      <c r="J48" s="114">
        <v>0</v>
      </c>
      <c r="K48" s="114">
        <v>0</v>
      </c>
      <c r="L48" s="114">
        <v>0</v>
      </c>
      <c r="M48" s="114">
        <v>1.4210854715202e-14</v>
      </c>
    </row>
    <row r="49" customFormat="1" ht="51" customHeight="1" spans="1:12">
      <c r="A49" s="151" t="s">
        <v>91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6"/>
    </row>
    <row r="50" customFormat="1" ht="21.75" customHeight="1" spans="1:12">
      <c r="A50" s="152" t="s">
        <v>92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7"/>
    </row>
    <row r="51" customFormat="1" ht="26.25" customHeight="1" spans="1:13">
      <c r="A51" s="153" t="s">
        <v>93</v>
      </c>
      <c r="B51" s="153"/>
      <c r="C51" s="153"/>
      <c r="D51" s="153"/>
      <c r="E51" s="153" t="s">
        <v>94</v>
      </c>
      <c r="F51" s="153" t="s">
        <v>61</v>
      </c>
      <c r="G51" s="153" t="s">
        <v>62</v>
      </c>
      <c r="H51" s="153" t="s">
        <v>63</v>
      </c>
      <c r="I51" s="153" t="s">
        <v>95</v>
      </c>
      <c r="J51" s="153" t="s">
        <v>65</v>
      </c>
      <c r="K51" s="153" t="s">
        <v>66</v>
      </c>
      <c r="L51" s="153" t="s">
        <v>67</v>
      </c>
      <c r="M51" s="40" t="s">
        <v>68</v>
      </c>
    </row>
    <row r="52" customFormat="1" ht="18" customHeight="1" spans="1:13">
      <c r="A52" s="109" t="s">
        <v>96</v>
      </c>
      <c r="B52" s="110"/>
      <c r="C52" s="111"/>
      <c r="D52" s="112" t="s">
        <v>97</v>
      </c>
      <c r="E52" s="113">
        <f t="shared" ref="E52:E62" si="7">SUM(F52:M52)</f>
        <v>37126.5801879984</v>
      </c>
      <c r="F52" s="113">
        <v>18814.574392</v>
      </c>
      <c r="G52" s="113">
        <v>6090.811829</v>
      </c>
      <c r="H52" s="113">
        <v>3915.4852689984</v>
      </c>
      <c r="I52" s="113">
        <v>1410.118289</v>
      </c>
      <c r="J52" s="113">
        <v>4327.415165</v>
      </c>
      <c r="K52" s="113">
        <v>1018.484651</v>
      </c>
      <c r="L52" s="113">
        <v>402.62355</v>
      </c>
      <c r="M52" s="113">
        <v>1147.067043</v>
      </c>
    </row>
    <row r="53" customFormat="1" ht="18" customHeight="1" spans="1:13">
      <c r="A53" s="115"/>
      <c r="B53" s="116"/>
      <c r="C53" s="117"/>
      <c r="D53" s="112" t="s">
        <v>98</v>
      </c>
      <c r="E53" s="114">
        <f t="shared" si="7"/>
        <v>88997</v>
      </c>
      <c r="F53" s="114">
        <v>55637</v>
      </c>
      <c r="G53" s="114">
        <v>9561</v>
      </c>
      <c r="H53" s="114">
        <v>7838</v>
      </c>
      <c r="I53" s="114">
        <v>2324</v>
      </c>
      <c r="J53" s="114">
        <v>6349</v>
      </c>
      <c r="K53" s="114">
        <v>2339</v>
      </c>
      <c r="L53" s="114">
        <v>2411</v>
      </c>
      <c r="M53" s="114">
        <v>2538</v>
      </c>
    </row>
    <row r="54" customFormat="1" ht="18" customHeight="1" spans="1:13">
      <c r="A54" s="115"/>
      <c r="B54" s="116"/>
      <c r="C54" s="117"/>
      <c r="D54" s="112" t="s">
        <v>99</v>
      </c>
      <c r="E54" s="113">
        <v>46.86</v>
      </c>
      <c r="F54" s="113">
        <v>46.8839056558949</v>
      </c>
      <c r="G54" s="113">
        <v>42.4668307887263</v>
      </c>
      <c r="H54" s="113">
        <v>58.1252589140561</v>
      </c>
      <c r="I54" s="113">
        <v>62.4389758474455</v>
      </c>
      <c r="J54" s="113">
        <v>41.8990317413329</v>
      </c>
      <c r="K54" s="113">
        <v>41.163485894</v>
      </c>
      <c r="L54" s="113">
        <v>367.083284255759</v>
      </c>
      <c r="M54" s="113">
        <v>40.2025163901004</v>
      </c>
    </row>
    <row r="55" customFormat="1" ht="18" customHeight="1" spans="1:13">
      <c r="A55" s="115"/>
      <c r="B55" s="116"/>
      <c r="C55" s="117"/>
      <c r="D55" s="112" t="s">
        <v>100</v>
      </c>
      <c r="E55" s="113">
        <f t="shared" si="7"/>
        <v>19072.238173</v>
      </c>
      <c r="F55" s="113">
        <v>11001.297892</v>
      </c>
      <c r="G55" s="113">
        <v>2905.72498</v>
      </c>
      <c r="H55" s="113">
        <v>1516.155503</v>
      </c>
      <c r="I55" s="113">
        <v>388.871896</v>
      </c>
      <c r="J55" s="113">
        <v>2057.601229</v>
      </c>
      <c r="K55" s="113">
        <v>311.462705</v>
      </c>
      <c r="L55" s="113">
        <v>88.029156</v>
      </c>
      <c r="M55" s="113">
        <v>803.094812</v>
      </c>
    </row>
    <row r="56" customFormat="1" ht="18" customHeight="1" spans="1:13">
      <c r="A56" s="118"/>
      <c r="B56" s="119"/>
      <c r="C56" s="120"/>
      <c r="D56" s="112" t="s">
        <v>101</v>
      </c>
      <c r="E56" s="114">
        <f t="shared" si="7"/>
        <v>9463</v>
      </c>
      <c r="F56" s="114">
        <v>4799</v>
      </c>
      <c r="G56" s="114">
        <v>1503</v>
      </c>
      <c r="H56" s="114">
        <v>1446</v>
      </c>
      <c r="I56" s="114">
        <v>149</v>
      </c>
      <c r="J56" s="114">
        <v>974</v>
      </c>
      <c r="K56" s="114">
        <v>90</v>
      </c>
      <c r="L56" s="114">
        <v>216</v>
      </c>
      <c r="M56" s="114">
        <v>286</v>
      </c>
    </row>
    <row r="57" customFormat="1" ht="18" customHeight="1" spans="1:13">
      <c r="A57" s="109" t="s">
        <v>72</v>
      </c>
      <c r="B57" s="110"/>
      <c r="C57" s="111"/>
      <c r="D57" s="112" t="s">
        <v>97</v>
      </c>
      <c r="E57" s="113">
        <f t="shared" si="7"/>
        <v>94.594932</v>
      </c>
      <c r="F57" s="113">
        <v>29.51396</v>
      </c>
      <c r="G57" s="113">
        <v>65.070586</v>
      </c>
      <c r="H57" s="113">
        <v>0</v>
      </c>
      <c r="I57" s="113">
        <v>0</v>
      </c>
      <c r="J57" s="113">
        <v>0.010386</v>
      </c>
      <c r="K57" s="113">
        <v>0</v>
      </c>
      <c r="L57" s="113">
        <v>0</v>
      </c>
      <c r="M57" s="114">
        <v>0</v>
      </c>
    </row>
    <row r="58" customFormat="1" ht="18" customHeight="1" spans="1:13">
      <c r="A58" s="115"/>
      <c r="B58" s="116"/>
      <c r="C58" s="117"/>
      <c r="D58" s="112" t="s">
        <v>98</v>
      </c>
      <c r="E58" s="114">
        <f t="shared" si="7"/>
        <v>143</v>
      </c>
      <c r="F58" s="114">
        <v>75</v>
      </c>
      <c r="G58" s="114">
        <v>68</v>
      </c>
      <c r="H58" s="114">
        <v>0</v>
      </c>
      <c r="I58" s="114">
        <v>0</v>
      </c>
      <c r="J58" s="114">
        <v>0</v>
      </c>
      <c r="K58" s="114">
        <v>0</v>
      </c>
      <c r="L58" s="114">
        <v>0</v>
      </c>
      <c r="M58" s="114">
        <v>0</v>
      </c>
    </row>
    <row r="59" customFormat="1" ht="18" customHeight="1" spans="1:13">
      <c r="A59" s="115"/>
      <c r="B59" s="116"/>
      <c r="C59" s="117"/>
      <c r="D59" s="112" t="s">
        <v>100</v>
      </c>
      <c r="E59" s="113">
        <f t="shared" si="7"/>
        <v>1420.749163</v>
      </c>
      <c r="F59" s="113">
        <v>1268.56656</v>
      </c>
      <c r="G59" s="113">
        <v>121.832603</v>
      </c>
      <c r="H59" s="113">
        <v>30</v>
      </c>
      <c r="I59" s="113">
        <v>0.35</v>
      </c>
      <c r="J59" s="113">
        <v>0</v>
      </c>
      <c r="K59" s="113">
        <v>0</v>
      </c>
      <c r="L59" s="113">
        <v>0</v>
      </c>
      <c r="M59" s="114">
        <v>0</v>
      </c>
    </row>
    <row r="60" customFormat="1" ht="18" customHeight="1" spans="1:13">
      <c r="A60" s="118"/>
      <c r="B60" s="119"/>
      <c r="C60" s="120"/>
      <c r="D60" s="112" t="s">
        <v>101</v>
      </c>
      <c r="E60" s="114">
        <f t="shared" si="7"/>
        <v>58</v>
      </c>
      <c r="F60" s="114">
        <v>7</v>
      </c>
      <c r="G60" s="114">
        <v>49</v>
      </c>
      <c r="H60" s="114">
        <v>1</v>
      </c>
      <c r="I60" s="114">
        <v>1</v>
      </c>
      <c r="J60" s="114">
        <v>0</v>
      </c>
      <c r="K60" s="114">
        <v>0</v>
      </c>
      <c r="L60" s="114">
        <v>0</v>
      </c>
      <c r="M60" s="114">
        <v>0</v>
      </c>
    </row>
    <row r="61" customFormat="1" ht="18" customHeight="1" spans="1:13">
      <c r="A61" s="154" t="s">
        <v>75</v>
      </c>
      <c r="B61" s="130" t="s">
        <v>76</v>
      </c>
      <c r="C61" s="130" t="s">
        <v>69</v>
      </c>
      <c r="D61" s="112" t="s">
        <v>97</v>
      </c>
      <c r="E61" s="113">
        <f t="shared" si="7"/>
        <v>26090.9313040344</v>
      </c>
      <c r="F61" s="113">
        <v>11899.073187</v>
      </c>
      <c r="G61" s="113">
        <v>5385.898325</v>
      </c>
      <c r="H61" s="113">
        <v>1621.5825100344</v>
      </c>
      <c r="I61" s="113">
        <v>1350.286155</v>
      </c>
      <c r="J61" s="113">
        <v>3763.081007</v>
      </c>
      <c r="K61" s="113">
        <v>965.397189</v>
      </c>
      <c r="L61" s="113">
        <v>11.647778</v>
      </c>
      <c r="M61" s="113">
        <v>1093.965153</v>
      </c>
    </row>
    <row r="62" customFormat="1" ht="18" customHeight="1" spans="1:13">
      <c r="A62" s="154"/>
      <c r="B62" s="133"/>
      <c r="C62" s="133"/>
      <c r="D62" s="112" t="s">
        <v>98</v>
      </c>
      <c r="E62" s="114">
        <f t="shared" si="7"/>
        <v>42558</v>
      </c>
      <c r="F62" s="114">
        <v>18934</v>
      </c>
      <c r="G62" s="114">
        <v>8059</v>
      </c>
      <c r="H62" s="114">
        <v>2356</v>
      </c>
      <c r="I62" s="114">
        <v>2271</v>
      </c>
      <c r="J62" s="114">
        <v>6153</v>
      </c>
      <c r="K62" s="114">
        <v>2254</v>
      </c>
      <c r="L62" s="114">
        <v>29</v>
      </c>
      <c r="M62" s="114">
        <v>2502</v>
      </c>
    </row>
    <row r="63" customFormat="1" ht="18" customHeight="1" spans="1:13">
      <c r="A63" s="154"/>
      <c r="B63" s="133"/>
      <c r="C63" s="133"/>
      <c r="D63" s="112" t="s">
        <v>102</v>
      </c>
      <c r="E63" s="113">
        <v>45.33</v>
      </c>
      <c r="F63" s="113">
        <v>45.0849345741671</v>
      </c>
      <c r="G63" s="113">
        <v>47.1690977924326</v>
      </c>
      <c r="H63" s="113">
        <v>41.8685886085254</v>
      </c>
      <c r="I63" s="113">
        <v>63.8257570617146</v>
      </c>
      <c r="J63" s="113">
        <v>42.6500853131647</v>
      </c>
      <c r="K63" s="113">
        <v>42.7273761224</v>
      </c>
      <c r="L63" s="113">
        <v>42.1983223456077</v>
      </c>
      <c r="M63" s="113">
        <v>41.3791754075851</v>
      </c>
    </row>
    <row r="64" customFormat="1" ht="18" customHeight="1" spans="1:13">
      <c r="A64" s="154"/>
      <c r="B64" s="133"/>
      <c r="C64" s="133"/>
      <c r="D64" s="112" t="s">
        <v>100</v>
      </c>
      <c r="E64" s="113">
        <f t="shared" ref="E64:E67" si="8">SUM(F64:M64)</f>
        <v>12260.914874</v>
      </c>
      <c r="F64" s="113">
        <v>6275.511138</v>
      </c>
      <c r="G64" s="113">
        <v>1736.701409</v>
      </c>
      <c r="H64" s="113">
        <v>1084.183924</v>
      </c>
      <c r="I64" s="113">
        <v>365.835196</v>
      </c>
      <c r="J64" s="113">
        <v>1803.465041</v>
      </c>
      <c r="K64" s="113">
        <v>307.644139</v>
      </c>
      <c r="L64" s="113">
        <v>0.107693</v>
      </c>
      <c r="M64" s="113">
        <v>687.466334</v>
      </c>
    </row>
    <row r="65" customFormat="1" ht="18" customHeight="1" spans="1:13">
      <c r="A65" s="154"/>
      <c r="B65" s="133"/>
      <c r="C65" s="138"/>
      <c r="D65" s="112" t="s">
        <v>101</v>
      </c>
      <c r="E65" s="114">
        <f t="shared" si="8"/>
        <v>3668</v>
      </c>
      <c r="F65" s="114">
        <v>1527</v>
      </c>
      <c r="G65" s="114">
        <v>416</v>
      </c>
      <c r="H65" s="114">
        <v>395</v>
      </c>
      <c r="I65" s="114">
        <v>121</v>
      </c>
      <c r="J65" s="114">
        <v>861</v>
      </c>
      <c r="K65" s="114">
        <v>84</v>
      </c>
      <c r="L65" s="114">
        <v>0</v>
      </c>
      <c r="M65" s="114">
        <v>264</v>
      </c>
    </row>
    <row r="66" customFormat="1" ht="18" customHeight="1" spans="1:13">
      <c r="A66" s="154"/>
      <c r="B66" s="133"/>
      <c r="C66" s="130" t="s">
        <v>78</v>
      </c>
      <c r="D66" s="112" t="s">
        <v>97</v>
      </c>
      <c r="E66" s="113">
        <f t="shared" si="8"/>
        <v>4955.36048</v>
      </c>
      <c r="F66" s="113">
        <v>998.343357</v>
      </c>
      <c r="G66" s="113">
        <v>721.365856</v>
      </c>
      <c r="H66" s="113">
        <v>181.730191</v>
      </c>
      <c r="I66" s="113">
        <v>814.085154</v>
      </c>
      <c r="J66" s="113">
        <v>2043.913434</v>
      </c>
      <c r="K66" s="113">
        <v>170.212271</v>
      </c>
      <c r="L66" s="114">
        <v>0</v>
      </c>
      <c r="M66" s="114">
        <v>25.710217</v>
      </c>
    </row>
    <row r="67" customFormat="1" ht="18" customHeight="1" spans="1:13">
      <c r="A67" s="154"/>
      <c r="B67" s="133"/>
      <c r="C67" s="133"/>
      <c r="D67" s="112" t="s">
        <v>98</v>
      </c>
      <c r="E67" s="114">
        <f t="shared" si="8"/>
        <v>7573</v>
      </c>
      <c r="F67" s="114">
        <v>896</v>
      </c>
      <c r="G67" s="114">
        <v>1123</v>
      </c>
      <c r="H67" s="114">
        <v>21</v>
      </c>
      <c r="I67" s="114">
        <v>1429</v>
      </c>
      <c r="J67" s="114">
        <v>3691</v>
      </c>
      <c r="K67" s="114">
        <v>331</v>
      </c>
      <c r="L67" s="114">
        <v>0</v>
      </c>
      <c r="M67" s="114">
        <v>82</v>
      </c>
    </row>
    <row r="68" customFormat="1" ht="18" customHeight="1" spans="1:13">
      <c r="A68" s="154"/>
      <c r="B68" s="133"/>
      <c r="C68" s="133"/>
      <c r="D68" s="112" t="s">
        <v>102</v>
      </c>
      <c r="E68" s="113">
        <v>60.05</v>
      </c>
      <c r="F68" s="113">
        <v>507.186142632371</v>
      </c>
      <c r="G68" s="113">
        <v>43.5557779730506</v>
      </c>
      <c r="H68" s="113">
        <v>67.1425514229179</v>
      </c>
      <c r="I68" s="113">
        <v>61.5175591144159</v>
      </c>
      <c r="J68" s="113">
        <v>47.9642000942775</v>
      </c>
      <c r="K68" s="113">
        <v>66.6856328299</v>
      </c>
      <c r="L68" s="114">
        <v>0</v>
      </c>
      <c r="M68" s="113">
        <v>8.90176167631298</v>
      </c>
    </row>
    <row r="69" customFormat="1" ht="18" customHeight="1" spans="1:13">
      <c r="A69" s="154"/>
      <c r="B69" s="133"/>
      <c r="C69" s="133"/>
      <c r="D69" s="112" t="s">
        <v>100</v>
      </c>
      <c r="E69" s="113">
        <f t="shared" ref="E69:E72" si="9">SUM(F69:M69)</f>
        <v>3517.351884</v>
      </c>
      <c r="F69" s="113">
        <v>495.368192</v>
      </c>
      <c r="G69" s="113">
        <v>208.685174</v>
      </c>
      <c r="H69" s="113">
        <v>1516.155503</v>
      </c>
      <c r="I69" s="113">
        <v>212.275327</v>
      </c>
      <c r="J69" s="113">
        <v>1000.777335</v>
      </c>
      <c r="K69" s="113">
        <v>73.011103</v>
      </c>
      <c r="L69" s="114">
        <v>0</v>
      </c>
      <c r="M69" s="114">
        <v>11.07925</v>
      </c>
    </row>
    <row r="70" customFormat="1" ht="18" customHeight="1" spans="1:13">
      <c r="A70" s="154"/>
      <c r="B70" s="138"/>
      <c r="C70" s="138"/>
      <c r="D70" s="112" t="s">
        <v>101</v>
      </c>
      <c r="E70" s="114">
        <f t="shared" si="9"/>
        <v>698</v>
      </c>
      <c r="F70" s="114">
        <v>67</v>
      </c>
      <c r="G70" s="114">
        <v>61</v>
      </c>
      <c r="H70" s="114">
        <v>17</v>
      </c>
      <c r="I70" s="114">
        <v>60</v>
      </c>
      <c r="J70" s="114">
        <v>474</v>
      </c>
      <c r="K70" s="114">
        <v>10</v>
      </c>
      <c r="L70" s="114">
        <v>0</v>
      </c>
      <c r="M70" s="114">
        <v>9</v>
      </c>
    </row>
    <row r="71" customFormat="1" ht="18" customHeight="1" spans="1:13">
      <c r="A71" s="154"/>
      <c r="B71" s="109" t="s">
        <v>103</v>
      </c>
      <c r="C71" s="111"/>
      <c r="D71" s="112" t="s">
        <v>97</v>
      </c>
      <c r="E71" s="113">
        <f t="shared" si="9"/>
        <v>25059.3518900344</v>
      </c>
      <c r="F71" s="113">
        <v>11124.100103</v>
      </c>
      <c r="G71" s="114">
        <v>5285.828323</v>
      </c>
      <c r="H71" s="113">
        <v>1465.2541470344</v>
      </c>
      <c r="I71" s="113">
        <v>1350.286155</v>
      </c>
      <c r="J71" s="113">
        <v>3763.079042</v>
      </c>
      <c r="K71" s="113">
        <v>965.191189</v>
      </c>
      <c r="L71" s="113">
        <v>11.647778</v>
      </c>
      <c r="M71" s="113">
        <v>1093.965153</v>
      </c>
    </row>
    <row r="72" customFormat="1" ht="18" customHeight="1" spans="1:13">
      <c r="A72" s="154"/>
      <c r="B72" s="115"/>
      <c r="C72" s="117"/>
      <c r="D72" s="112" t="s">
        <v>98</v>
      </c>
      <c r="E72" s="114">
        <f t="shared" si="9"/>
        <v>40947</v>
      </c>
      <c r="F72" s="114">
        <v>17771</v>
      </c>
      <c r="G72" s="114">
        <v>7834</v>
      </c>
      <c r="H72" s="114">
        <v>2136</v>
      </c>
      <c r="I72" s="114">
        <v>2271</v>
      </c>
      <c r="J72" s="114">
        <v>6153</v>
      </c>
      <c r="K72" s="114">
        <v>2251</v>
      </c>
      <c r="L72" s="114">
        <v>29</v>
      </c>
      <c r="M72" s="114">
        <v>2502</v>
      </c>
    </row>
    <row r="73" customFormat="1" ht="18" customHeight="1" spans="1:13">
      <c r="A73" s="154"/>
      <c r="B73" s="115"/>
      <c r="C73" s="117"/>
      <c r="D73" s="112" t="s">
        <v>102</v>
      </c>
      <c r="E73" s="113">
        <v>44.53</v>
      </c>
      <c r="F73" s="113">
        <v>43.7366511120129</v>
      </c>
      <c r="G73" s="113">
        <v>46.885436505157</v>
      </c>
      <c r="H73" s="113">
        <v>39.609649259826</v>
      </c>
      <c r="I73" s="113">
        <v>63.8298558931709</v>
      </c>
      <c r="J73" s="113">
        <v>42.6505555672634</v>
      </c>
      <c r="K73" s="113">
        <v>42.7368885526</v>
      </c>
      <c r="L73" s="113">
        <v>42.1983223456077</v>
      </c>
      <c r="M73" s="113">
        <v>41.3791754075851</v>
      </c>
    </row>
    <row r="74" customFormat="1" ht="18" customHeight="1" spans="1:13">
      <c r="A74" s="154"/>
      <c r="B74" s="115"/>
      <c r="C74" s="117"/>
      <c r="D74" s="112" t="s">
        <v>100</v>
      </c>
      <c r="E74" s="113">
        <f t="shared" ref="E74:E119" si="10">SUM(F74:M74)</f>
        <v>11629.212445</v>
      </c>
      <c r="F74" s="113">
        <v>5788.545261</v>
      </c>
      <c r="G74" s="114">
        <v>1678.801921</v>
      </c>
      <c r="H74" s="113">
        <v>997.34686</v>
      </c>
      <c r="I74" s="113">
        <v>365.835196</v>
      </c>
      <c r="J74" s="113">
        <v>1803.465041</v>
      </c>
      <c r="K74" s="113">
        <v>307.644139</v>
      </c>
      <c r="L74" s="113">
        <v>0.107693</v>
      </c>
      <c r="M74" s="113">
        <v>687.466334</v>
      </c>
    </row>
    <row r="75" customFormat="1" ht="18" customHeight="1" spans="1:13">
      <c r="A75" s="154"/>
      <c r="B75" s="118"/>
      <c r="C75" s="120"/>
      <c r="D75" s="112" t="s">
        <v>101</v>
      </c>
      <c r="E75" s="114">
        <f t="shared" si="10"/>
        <v>3484</v>
      </c>
      <c r="F75" s="114">
        <v>1396</v>
      </c>
      <c r="G75" s="114">
        <v>401</v>
      </c>
      <c r="H75" s="114">
        <v>357</v>
      </c>
      <c r="I75" s="114">
        <v>121</v>
      </c>
      <c r="J75" s="114">
        <v>861</v>
      </c>
      <c r="K75" s="114">
        <v>84</v>
      </c>
      <c r="L75" s="114">
        <v>0</v>
      </c>
      <c r="M75" s="114">
        <v>264</v>
      </c>
    </row>
    <row r="76" customFormat="1" ht="18" customHeight="1" spans="1:13">
      <c r="A76" s="154"/>
      <c r="B76" s="109" t="s">
        <v>80</v>
      </c>
      <c r="C76" s="111"/>
      <c r="D76" s="112" t="s">
        <v>97</v>
      </c>
      <c r="E76" s="113">
        <f t="shared" si="10"/>
        <v>772.939108</v>
      </c>
      <c r="F76" s="113">
        <v>518.720224</v>
      </c>
      <c r="G76" s="113">
        <v>100.070002</v>
      </c>
      <c r="H76" s="113">
        <v>153.940917</v>
      </c>
      <c r="I76" s="113">
        <v>0</v>
      </c>
      <c r="J76" s="113">
        <v>0.001965</v>
      </c>
      <c r="K76" s="113">
        <v>0.206</v>
      </c>
      <c r="L76" s="114">
        <v>0</v>
      </c>
      <c r="M76" s="114">
        <v>0</v>
      </c>
    </row>
    <row r="77" customFormat="1" ht="18" customHeight="1" spans="1:13">
      <c r="A77" s="154"/>
      <c r="B77" s="115"/>
      <c r="C77" s="117"/>
      <c r="D77" s="112" t="s">
        <v>98</v>
      </c>
      <c r="E77" s="114">
        <f t="shared" si="10"/>
        <v>1281</v>
      </c>
      <c r="F77" s="114">
        <v>848</v>
      </c>
      <c r="G77" s="114">
        <v>225</v>
      </c>
      <c r="H77" s="114">
        <v>205</v>
      </c>
      <c r="I77" s="114">
        <v>0</v>
      </c>
      <c r="J77" s="114">
        <v>0</v>
      </c>
      <c r="K77" s="114">
        <v>3</v>
      </c>
      <c r="L77" s="114">
        <v>0</v>
      </c>
      <c r="M77" s="114">
        <v>0</v>
      </c>
    </row>
    <row r="78" customFormat="1" ht="18" customHeight="1" spans="1:13">
      <c r="A78" s="154"/>
      <c r="B78" s="115"/>
      <c r="C78" s="117"/>
      <c r="D78" s="112" t="s">
        <v>100</v>
      </c>
      <c r="E78" s="113">
        <f t="shared" si="10"/>
        <v>399.535808</v>
      </c>
      <c r="F78" s="113">
        <v>266.869256</v>
      </c>
      <c r="G78" s="113">
        <v>57.899488</v>
      </c>
      <c r="H78" s="113">
        <v>74.767064</v>
      </c>
      <c r="I78" s="113">
        <v>0</v>
      </c>
      <c r="J78" s="114">
        <v>0</v>
      </c>
      <c r="K78" s="113">
        <v>0</v>
      </c>
      <c r="L78" s="114">
        <v>0</v>
      </c>
      <c r="M78" s="114">
        <v>0</v>
      </c>
    </row>
    <row r="79" customFormat="1" ht="18" customHeight="1" spans="1:13">
      <c r="A79" s="154"/>
      <c r="B79" s="118"/>
      <c r="C79" s="120"/>
      <c r="D79" s="112" t="s">
        <v>101</v>
      </c>
      <c r="E79" s="114">
        <f t="shared" si="10"/>
        <v>139</v>
      </c>
      <c r="F79" s="114">
        <v>87</v>
      </c>
      <c r="G79" s="114">
        <v>15</v>
      </c>
      <c r="H79" s="114">
        <v>37</v>
      </c>
      <c r="I79" s="114">
        <v>0</v>
      </c>
      <c r="J79" s="114">
        <v>0</v>
      </c>
      <c r="K79" s="114">
        <v>0</v>
      </c>
      <c r="L79" s="114">
        <v>0</v>
      </c>
      <c r="M79" s="114">
        <v>0</v>
      </c>
    </row>
    <row r="80" customFormat="1" ht="18" customHeight="1" spans="1:13">
      <c r="A80" s="154"/>
      <c r="B80" s="109" t="s">
        <v>81</v>
      </c>
      <c r="C80" s="111"/>
      <c r="D80" s="112" t="s">
        <v>97</v>
      </c>
      <c r="E80" s="113">
        <f t="shared" si="10"/>
        <v>258.640306</v>
      </c>
      <c r="F80" s="113">
        <v>256.25286</v>
      </c>
      <c r="G80" s="114">
        <v>0</v>
      </c>
      <c r="H80" s="113">
        <v>2.387446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</row>
    <row r="81" customFormat="1" ht="18" customHeight="1" spans="1:13">
      <c r="A81" s="154"/>
      <c r="B81" s="115"/>
      <c r="C81" s="117"/>
      <c r="D81" s="112" t="s">
        <v>98</v>
      </c>
      <c r="E81" s="114">
        <f t="shared" si="10"/>
        <v>330</v>
      </c>
      <c r="F81" s="114">
        <v>315</v>
      </c>
      <c r="G81" s="114">
        <v>0</v>
      </c>
      <c r="H81" s="114">
        <v>15</v>
      </c>
      <c r="I81" s="114">
        <v>0</v>
      </c>
      <c r="J81" s="114">
        <v>0</v>
      </c>
      <c r="K81" s="114">
        <v>0</v>
      </c>
      <c r="L81" s="114">
        <v>0</v>
      </c>
      <c r="M81" s="114">
        <v>0</v>
      </c>
    </row>
    <row r="82" customFormat="1" ht="18" customHeight="1" spans="1:13">
      <c r="A82" s="154"/>
      <c r="B82" s="115"/>
      <c r="C82" s="117"/>
      <c r="D82" s="112" t="s">
        <v>100</v>
      </c>
      <c r="E82" s="113">
        <f t="shared" si="10"/>
        <v>232.166621</v>
      </c>
      <c r="F82" s="113">
        <v>220.096621</v>
      </c>
      <c r="G82" s="114">
        <v>0</v>
      </c>
      <c r="H82" s="113">
        <v>12.07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</row>
    <row r="83" customFormat="1" ht="18" customHeight="1" spans="1:13">
      <c r="A83" s="130"/>
      <c r="B83" s="115"/>
      <c r="C83" s="117"/>
      <c r="D83" s="158" t="s">
        <v>101</v>
      </c>
      <c r="E83" s="114">
        <f t="shared" si="10"/>
        <v>45</v>
      </c>
      <c r="F83" s="114">
        <v>44</v>
      </c>
      <c r="G83" s="114">
        <v>0</v>
      </c>
      <c r="H83" s="114">
        <v>1</v>
      </c>
      <c r="I83" s="114">
        <v>0</v>
      </c>
      <c r="J83" s="114">
        <v>0</v>
      </c>
      <c r="K83" s="114">
        <v>0</v>
      </c>
      <c r="L83" s="114">
        <v>0</v>
      </c>
      <c r="M83" s="114">
        <v>0</v>
      </c>
    </row>
    <row r="84" customFormat="1" ht="18" customHeight="1" spans="1:13">
      <c r="A84" s="159" t="s">
        <v>104</v>
      </c>
      <c r="B84" s="154" t="s">
        <v>97</v>
      </c>
      <c r="C84" s="154"/>
      <c r="D84" s="154"/>
      <c r="E84" s="113">
        <f t="shared" si="10"/>
        <v>5084.0323280493</v>
      </c>
      <c r="F84" s="113">
        <v>2589.823568</v>
      </c>
      <c r="G84" s="114">
        <v>49.463909</v>
      </c>
      <c r="H84" s="113">
        <v>1631.5960550493</v>
      </c>
      <c r="I84" s="114">
        <v>0</v>
      </c>
      <c r="J84" s="113">
        <v>395.850574</v>
      </c>
      <c r="K84" s="113">
        <v>26.32245</v>
      </c>
      <c r="L84" s="113">
        <v>390.975772</v>
      </c>
      <c r="M84" s="114">
        <v>0</v>
      </c>
    </row>
    <row r="85" customFormat="1" ht="18" customHeight="1" spans="1:13">
      <c r="A85" s="159"/>
      <c r="B85" s="154" t="s">
        <v>98</v>
      </c>
      <c r="C85" s="154"/>
      <c r="D85" s="154"/>
      <c r="E85" s="114">
        <f t="shared" si="10"/>
        <v>31230</v>
      </c>
      <c r="F85" s="114">
        <v>23672</v>
      </c>
      <c r="G85" s="114">
        <v>563</v>
      </c>
      <c r="H85" s="114">
        <v>4444</v>
      </c>
      <c r="I85" s="114">
        <v>0</v>
      </c>
      <c r="J85" s="114">
        <v>100</v>
      </c>
      <c r="K85" s="114">
        <v>69</v>
      </c>
      <c r="L85" s="114">
        <v>2382</v>
      </c>
      <c r="M85" s="114">
        <v>0</v>
      </c>
    </row>
    <row r="86" customFormat="1" ht="18" customHeight="1" spans="1:13">
      <c r="A86" s="159"/>
      <c r="B86" s="154" t="s">
        <v>100</v>
      </c>
      <c r="C86" s="154"/>
      <c r="D86" s="154"/>
      <c r="E86" s="113">
        <f t="shared" si="10"/>
        <v>2715.301316</v>
      </c>
      <c r="F86" s="114">
        <v>2183.170117</v>
      </c>
      <c r="G86" s="114">
        <v>169.324741</v>
      </c>
      <c r="H86" s="113">
        <v>274.253795</v>
      </c>
      <c r="I86" s="114">
        <v>0</v>
      </c>
      <c r="J86" s="113">
        <v>0.6312</v>
      </c>
      <c r="K86" s="114">
        <v>0</v>
      </c>
      <c r="L86" s="113">
        <v>87.921463</v>
      </c>
      <c r="M86" s="114">
        <v>0</v>
      </c>
    </row>
    <row r="87" customFormat="1" ht="18" customHeight="1" spans="1:13">
      <c r="A87" s="159"/>
      <c r="B87" s="154" t="s">
        <v>101</v>
      </c>
      <c r="C87" s="154"/>
      <c r="D87" s="154"/>
      <c r="E87" s="114">
        <f t="shared" si="10"/>
        <v>5039</v>
      </c>
      <c r="F87" s="114">
        <v>2988</v>
      </c>
      <c r="G87" s="114">
        <v>811</v>
      </c>
      <c r="H87" s="114">
        <v>1023</v>
      </c>
      <c r="I87" s="114">
        <v>0</v>
      </c>
      <c r="J87" s="114">
        <v>1</v>
      </c>
      <c r="K87" s="114">
        <v>0</v>
      </c>
      <c r="L87" s="114">
        <v>216</v>
      </c>
      <c r="M87" s="114">
        <v>0</v>
      </c>
    </row>
    <row r="88" customFormat="1" ht="18" customHeight="1" spans="1:13">
      <c r="A88" s="159"/>
      <c r="B88" s="154" t="s">
        <v>105</v>
      </c>
      <c r="C88" s="154"/>
      <c r="D88" s="112" t="s">
        <v>97</v>
      </c>
      <c r="E88" s="160">
        <f t="shared" si="10"/>
        <v>4762.5176440493</v>
      </c>
      <c r="F88" s="113">
        <v>2561.274788</v>
      </c>
      <c r="G88" s="114">
        <v>49.463909</v>
      </c>
      <c r="H88" s="113">
        <v>1631.5960550493</v>
      </c>
      <c r="I88" s="114">
        <v>0</v>
      </c>
      <c r="J88" s="114">
        <v>102.88467</v>
      </c>
      <c r="K88" s="114">
        <v>26.32245</v>
      </c>
      <c r="L88" s="113">
        <v>390.975772</v>
      </c>
      <c r="M88" s="114">
        <v>0</v>
      </c>
    </row>
    <row r="89" customFormat="1" ht="18" customHeight="1" spans="1:13">
      <c r="A89" s="159"/>
      <c r="B89" s="154"/>
      <c r="C89" s="154"/>
      <c r="D89" s="112" t="s">
        <v>98</v>
      </c>
      <c r="E89" s="161">
        <f t="shared" si="10"/>
        <v>31062</v>
      </c>
      <c r="F89" s="114">
        <v>23504</v>
      </c>
      <c r="G89" s="114">
        <v>563</v>
      </c>
      <c r="H89" s="114">
        <v>4444</v>
      </c>
      <c r="I89" s="114">
        <v>0</v>
      </c>
      <c r="J89" s="114">
        <v>100</v>
      </c>
      <c r="K89" s="114">
        <v>69</v>
      </c>
      <c r="L89" s="114">
        <v>2382</v>
      </c>
      <c r="M89" s="114">
        <v>0</v>
      </c>
    </row>
    <row r="90" customFormat="1" ht="18" customHeight="1" spans="1:13">
      <c r="A90" s="159"/>
      <c r="B90" s="154"/>
      <c r="C90" s="154"/>
      <c r="D90" s="112" t="s">
        <v>100</v>
      </c>
      <c r="E90" s="160">
        <f t="shared" si="10"/>
        <v>2851.198416</v>
      </c>
      <c r="F90" s="113">
        <v>2182.385217</v>
      </c>
      <c r="G90" s="114">
        <v>169.324741</v>
      </c>
      <c r="H90" s="113">
        <v>274.253795</v>
      </c>
      <c r="I90" s="114">
        <v>0</v>
      </c>
      <c r="J90" s="114">
        <v>0.6312</v>
      </c>
      <c r="K90" s="114">
        <v>0</v>
      </c>
      <c r="L90" s="113">
        <v>224.603463</v>
      </c>
      <c r="M90" s="114">
        <v>0</v>
      </c>
    </row>
    <row r="91" customFormat="1" ht="18" customHeight="1" spans="1:13">
      <c r="A91" s="159"/>
      <c r="B91" s="154"/>
      <c r="C91" s="154"/>
      <c r="D91" s="112" t="s">
        <v>101</v>
      </c>
      <c r="E91" s="161">
        <f t="shared" si="10"/>
        <v>5033</v>
      </c>
      <c r="F91" s="114">
        <v>2982</v>
      </c>
      <c r="G91" s="114">
        <v>811</v>
      </c>
      <c r="H91" s="114">
        <v>1023</v>
      </c>
      <c r="I91" s="114">
        <v>0</v>
      </c>
      <c r="J91" s="114">
        <v>1</v>
      </c>
      <c r="K91" s="114">
        <v>0</v>
      </c>
      <c r="L91" s="114">
        <v>216</v>
      </c>
      <c r="M91" s="114">
        <v>0</v>
      </c>
    </row>
    <row r="92" customFormat="1" ht="18" customHeight="1" spans="1:13">
      <c r="A92" s="115" t="s">
        <v>82</v>
      </c>
      <c r="B92" s="116"/>
      <c r="C92" s="117"/>
      <c r="D92" s="162" t="s">
        <v>97</v>
      </c>
      <c r="E92" s="113">
        <f t="shared" si="10"/>
        <v>19.107073</v>
      </c>
      <c r="F92" s="113">
        <v>18.40614</v>
      </c>
      <c r="G92" s="114">
        <v>0</v>
      </c>
      <c r="H92" s="114">
        <v>0</v>
      </c>
      <c r="I92" s="114">
        <v>0.1434</v>
      </c>
      <c r="J92" s="113">
        <v>0.477533</v>
      </c>
      <c r="K92" s="114">
        <v>0</v>
      </c>
      <c r="L92" s="114">
        <v>0</v>
      </c>
      <c r="M92" s="114">
        <v>0.08</v>
      </c>
    </row>
    <row r="93" customFormat="1" ht="18" customHeight="1" spans="1:13">
      <c r="A93" s="115"/>
      <c r="B93" s="116"/>
      <c r="C93" s="117"/>
      <c r="D93" s="112" t="s">
        <v>98</v>
      </c>
      <c r="E93" s="114">
        <f t="shared" si="10"/>
        <v>217</v>
      </c>
      <c r="F93" s="114">
        <v>196</v>
      </c>
      <c r="G93" s="114">
        <v>0</v>
      </c>
      <c r="H93" s="114">
        <v>0</v>
      </c>
      <c r="I93" s="114">
        <v>1</v>
      </c>
      <c r="J93" s="114">
        <v>19</v>
      </c>
      <c r="K93" s="114">
        <v>0</v>
      </c>
      <c r="L93" s="114">
        <v>0</v>
      </c>
      <c r="M93" s="114">
        <v>1</v>
      </c>
    </row>
    <row r="94" customFormat="1" ht="18" customHeight="1" spans="1:13">
      <c r="A94" s="115"/>
      <c r="B94" s="116"/>
      <c r="C94" s="117"/>
      <c r="D94" s="112" t="s">
        <v>100</v>
      </c>
      <c r="E94" s="113">
        <f t="shared" si="10"/>
        <v>11.874526</v>
      </c>
      <c r="F94" s="113">
        <v>0.15</v>
      </c>
      <c r="G94" s="113">
        <v>0</v>
      </c>
      <c r="H94" s="114">
        <v>0</v>
      </c>
      <c r="I94" s="114">
        <v>0.9</v>
      </c>
      <c r="J94" s="113">
        <v>10.624526</v>
      </c>
      <c r="K94" s="114">
        <v>0</v>
      </c>
      <c r="L94" s="114">
        <v>0</v>
      </c>
      <c r="M94" s="114">
        <v>0.2</v>
      </c>
    </row>
    <row r="95" customFormat="1" ht="18" customHeight="1" spans="1:13">
      <c r="A95" s="118"/>
      <c r="B95" s="119"/>
      <c r="C95" s="120"/>
      <c r="D95" s="112" t="s">
        <v>101</v>
      </c>
      <c r="E95" s="114">
        <f t="shared" si="10"/>
        <v>89</v>
      </c>
      <c r="F95" s="114">
        <v>7</v>
      </c>
      <c r="G95" s="114">
        <v>0</v>
      </c>
      <c r="H95" s="114">
        <v>0</v>
      </c>
      <c r="I95" s="114">
        <v>5</v>
      </c>
      <c r="J95" s="114">
        <v>76</v>
      </c>
      <c r="K95" s="114">
        <v>0</v>
      </c>
      <c r="L95" s="114">
        <v>0</v>
      </c>
      <c r="M95" s="114">
        <v>1</v>
      </c>
    </row>
    <row r="96" customFormat="1" ht="18" customHeight="1" spans="1:13">
      <c r="A96" s="109" t="s">
        <v>83</v>
      </c>
      <c r="B96" s="110"/>
      <c r="C96" s="111"/>
      <c r="D96" s="112" t="s">
        <v>97</v>
      </c>
      <c r="E96" s="113">
        <f t="shared" si="10"/>
        <v>0</v>
      </c>
      <c r="F96" s="113">
        <v>0</v>
      </c>
      <c r="G96" s="113">
        <v>0</v>
      </c>
      <c r="H96" s="113">
        <v>0</v>
      </c>
      <c r="I96" s="114">
        <v>0</v>
      </c>
      <c r="J96" s="114">
        <v>0</v>
      </c>
      <c r="K96" s="114">
        <v>0</v>
      </c>
      <c r="L96" s="114">
        <v>0</v>
      </c>
      <c r="M96" s="114">
        <v>0</v>
      </c>
    </row>
    <row r="97" customFormat="1" ht="18" customHeight="1" spans="1:13">
      <c r="A97" s="115"/>
      <c r="B97" s="116"/>
      <c r="C97" s="117"/>
      <c r="D97" s="112" t="s">
        <v>98</v>
      </c>
      <c r="E97" s="114">
        <f t="shared" si="10"/>
        <v>0</v>
      </c>
      <c r="F97" s="114">
        <v>0</v>
      </c>
      <c r="G97" s="114">
        <v>0</v>
      </c>
      <c r="H97" s="114">
        <v>0</v>
      </c>
      <c r="I97" s="114">
        <v>0</v>
      </c>
      <c r="J97" s="114">
        <v>0</v>
      </c>
      <c r="K97" s="114">
        <v>0</v>
      </c>
      <c r="L97" s="114">
        <v>0</v>
      </c>
      <c r="M97" s="114">
        <v>0</v>
      </c>
    </row>
    <row r="98" customFormat="1" ht="18" customHeight="1" spans="1:13">
      <c r="A98" s="115"/>
      <c r="B98" s="116"/>
      <c r="C98" s="117"/>
      <c r="D98" s="112" t="s">
        <v>100</v>
      </c>
      <c r="E98" s="113">
        <f t="shared" si="10"/>
        <v>97.814425</v>
      </c>
      <c r="F98" s="113">
        <v>10</v>
      </c>
      <c r="G98" s="113">
        <v>34.914425</v>
      </c>
      <c r="H98" s="113">
        <v>10</v>
      </c>
      <c r="I98" s="114">
        <v>0</v>
      </c>
      <c r="J98" s="114">
        <v>0</v>
      </c>
      <c r="K98" s="113">
        <v>0</v>
      </c>
      <c r="L98" s="114">
        <v>0</v>
      </c>
      <c r="M98" s="113">
        <v>42.9</v>
      </c>
    </row>
    <row r="99" customFormat="1" ht="18" customHeight="1" spans="1:13">
      <c r="A99" s="118"/>
      <c r="B99" s="119"/>
      <c r="C99" s="120"/>
      <c r="D99" s="112" t="s">
        <v>101</v>
      </c>
      <c r="E99" s="114">
        <f t="shared" si="10"/>
        <v>5</v>
      </c>
      <c r="F99" s="114">
        <v>1</v>
      </c>
      <c r="G99" s="114">
        <v>2</v>
      </c>
      <c r="H99" s="114">
        <v>1</v>
      </c>
      <c r="I99" s="114">
        <v>0</v>
      </c>
      <c r="J99" s="114">
        <v>0</v>
      </c>
      <c r="K99" s="114">
        <v>0</v>
      </c>
      <c r="L99" s="114">
        <v>0</v>
      </c>
      <c r="M99" s="114">
        <v>1</v>
      </c>
    </row>
    <row r="100" customFormat="1" ht="18" customHeight="1" spans="1:13">
      <c r="A100" s="109" t="s">
        <v>84</v>
      </c>
      <c r="B100" s="110"/>
      <c r="C100" s="111"/>
      <c r="D100" s="112" t="s">
        <v>97</v>
      </c>
      <c r="E100" s="113">
        <f t="shared" si="10"/>
        <v>11.720425</v>
      </c>
      <c r="F100" s="113">
        <v>11.720425</v>
      </c>
      <c r="G100" s="114">
        <v>0</v>
      </c>
      <c r="H100" s="113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</row>
    <row r="101" customFormat="1" ht="18" customHeight="1" spans="1:13">
      <c r="A101" s="115"/>
      <c r="B101" s="116"/>
      <c r="C101" s="117"/>
      <c r="D101" s="112" t="s">
        <v>98</v>
      </c>
      <c r="E101" s="114">
        <f t="shared" si="10"/>
        <v>39</v>
      </c>
      <c r="F101" s="114">
        <v>39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</row>
    <row r="102" customFormat="1" ht="18" customHeight="1" spans="1:13">
      <c r="A102" s="115"/>
      <c r="B102" s="116"/>
      <c r="C102" s="117"/>
      <c r="D102" s="112" t="s">
        <v>100</v>
      </c>
      <c r="E102" s="113">
        <f t="shared" si="10"/>
        <v>2.79</v>
      </c>
      <c r="F102" s="113">
        <v>2.4</v>
      </c>
      <c r="G102" s="114">
        <v>0</v>
      </c>
      <c r="H102" s="114">
        <v>0</v>
      </c>
      <c r="I102" s="113">
        <v>0.39</v>
      </c>
      <c r="J102" s="114">
        <v>0</v>
      </c>
      <c r="K102" s="114">
        <v>0</v>
      </c>
      <c r="L102" s="114">
        <v>0</v>
      </c>
      <c r="M102" s="114">
        <v>0</v>
      </c>
    </row>
    <row r="103" customFormat="1" ht="18" customHeight="1" spans="1:13">
      <c r="A103" s="118"/>
      <c r="B103" s="119"/>
      <c r="C103" s="120"/>
      <c r="D103" s="112" t="s">
        <v>101</v>
      </c>
      <c r="E103" s="114">
        <f t="shared" si="10"/>
        <v>3</v>
      </c>
      <c r="F103" s="114">
        <v>1</v>
      </c>
      <c r="G103" s="114">
        <v>0</v>
      </c>
      <c r="H103" s="114">
        <v>0</v>
      </c>
      <c r="I103" s="114">
        <v>2</v>
      </c>
      <c r="J103" s="114">
        <v>0</v>
      </c>
      <c r="K103" s="114">
        <v>0</v>
      </c>
      <c r="L103" s="114">
        <v>0</v>
      </c>
      <c r="M103" s="114">
        <v>0</v>
      </c>
    </row>
    <row r="104" customFormat="1" ht="18" customHeight="1" spans="1:13">
      <c r="A104" s="109" t="s">
        <v>85</v>
      </c>
      <c r="B104" s="110"/>
      <c r="C104" s="111"/>
      <c r="D104" s="112" t="s">
        <v>97</v>
      </c>
      <c r="E104" s="113">
        <f t="shared" si="10"/>
        <v>1608.8264971946</v>
      </c>
      <c r="F104" s="113">
        <v>852.328195</v>
      </c>
      <c r="G104" s="113">
        <v>200.787777</v>
      </c>
      <c r="H104" s="113">
        <v>380.4703541946</v>
      </c>
      <c r="I104" s="113">
        <v>0</v>
      </c>
      <c r="J104" s="113">
        <v>151.665201</v>
      </c>
      <c r="K104" s="113">
        <v>23.57497</v>
      </c>
      <c r="L104" s="114">
        <v>0</v>
      </c>
      <c r="M104" s="114">
        <v>0</v>
      </c>
    </row>
    <row r="105" customFormat="1" ht="18" customHeight="1" spans="1:13">
      <c r="A105" s="115"/>
      <c r="B105" s="116"/>
      <c r="C105" s="117"/>
      <c r="D105" s="112" t="s">
        <v>98</v>
      </c>
      <c r="E105" s="114">
        <f t="shared" si="10"/>
        <v>458</v>
      </c>
      <c r="F105" s="114">
        <v>265</v>
      </c>
      <c r="G105" s="114">
        <v>104</v>
      </c>
      <c r="H105" s="114">
        <v>18</v>
      </c>
      <c r="I105" s="114">
        <v>0</v>
      </c>
      <c r="J105" s="114">
        <v>61</v>
      </c>
      <c r="K105" s="114">
        <v>10</v>
      </c>
      <c r="L105" s="114">
        <v>0</v>
      </c>
      <c r="M105" s="114">
        <v>0</v>
      </c>
    </row>
    <row r="106" customFormat="1" ht="18" customHeight="1" spans="1:13">
      <c r="A106" s="115"/>
      <c r="B106" s="116"/>
      <c r="C106" s="117"/>
      <c r="D106" s="112" t="s">
        <v>100</v>
      </c>
      <c r="E106" s="113">
        <f t="shared" si="10"/>
        <v>1333.731228</v>
      </c>
      <c r="F106" s="113">
        <v>766.147177</v>
      </c>
      <c r="G106" s="113">
        <v>255.17595</v>
      </c>
      <c r="H106" s="113">
        <v>106.872513</v>
      </c>
      <c r="I106" s="113">
        <v>0</v>
      </c>
      <c r="J106" s="113">
        <v>204.067022</v>
      </c>
      <c r="K106" s="113">
        <v>1.468566</v>
      </c>
      <c r="L106" s="114">
        <v>0</v>
      </c>
      <c r="M106" s="114">
        <v>0</v>
      </c>
    </row>
    <row r="107" customFormat="1" ht="18" customHeight="1" spans="1:13">
      <c r="A107" s="118"/>
      <c r="B107" s="119"/>
      <c r="C107" s="120"/>
      <c r="D107" s="112" t="s">
        <v>101</v>
      </c>
      <c r="E107" s="114">
        <f t="shared" si="10"/>
        <v>211</v>
      </c>
      <c r="F107" s="114">
        <v>150</v>
      </c>
      <c r="G107" s="114">
        <v>35</v>
      </c>
      <c r="H107" s="114">
        <v>13</v>
      </c>
      <c r="I107" s="114">
        <v>0</v>
      </c>
      <c r="J107" s="114">
        <v>10</v>
      </c>
      <c r="K107" s="114">
        <v>3</v>
      </c>
      <c r="L107" s="114">
        <v>0</v>
      </c>
      <c r="M107" s="114">
        <v>0</v>
      </c>
    </row>
    <row r="108" customFormat="1" ht="18" customHeight="1" spans="1:13">
      <c r="A108" s="109" t="s">
        <v>106</v>
      </c>
      <c r="B108" s="110"/>
      <c r="C108" s="111"/>
      <c r="D108" s="112" t="s">
        <v>97</v>
      </c>
      <c r="E108" s="113">
        <f t="shared" si="10"/>
        <v>1216.6629702128</v>
      </c>
      <c r="F108" s="113">
        <v>819.656044</v>
      </c>
      <c r="G108" s="113">
        <v>272.933039</v>
      </c>
      <c r="H108" s="113">
        <v>49.3213472128</v>
      </c>
      <c r="I108" s="113">
        <v>59.688734</v>
      </c>
      <c r="J108" s="113">
        <v>15.063806</v>
      </c>
      <c r="K108" s="113">
        <v>0</v>
      </c>
      <c r="L108" s="114">
        <v>0</v>
      </c>
      <c r="M108" s="114">
        <v>0</v>
      </c>
    </row>
    <row r="109" customFormat="1" ht="18" customHeight="1" spans="1:13">
      <c r="A109" s="115"/>
      <c r="B109" s="116"/>
      <c r="C109" s="117"/>
      <c r="D109" s="112" t="s">
        <v>98</v>
      </c>
      <c r="E109" s="114">
        <f t="shared" si="10"/>
        <v>3930</v>
      </c>
      <c r="F109" s="114">
        <v>3682</v>
      </c>
      <c r="G109" s="114">
        <v>162</v>
      </c>
      <c r="H109" s="114">
        <v>29</v>
      </c>
      <c r="I109" s="114">
        <v>49</v>
      </c>
      <c r="J109" s="114">
        <v>7</v>
      </c>
      <c r="K109" s="114">
        <v>1</v>
      </c>
      <c r="L109" s="114">
        <v>0</v>
      </c>
      <c r="M109" s="114">
        <v>0</v>
      </c>
    </row>
    <row r="110" customFormat="1" ht="18" customHeight="1" spans="1:13">
      <c r="A110" s="115"/>
      <c r="B110" s="116"/>
      <c r="C110" s="117"/>
      <c r="D110" s="112" t="s">
        <v>100</v>
      </c>
      <c r="E110" s="113">
        <f t="shared" si="10"/>
        <v>1112.891468</v>
      </c>
      <c r="F110" s="113">
        <v>495.3529</v>
      </c>
      <c r="G110" s="113">
        <v>550.357652</v>
      </c>
      <c r="H110" s="113">
        <v>7.063512</v>
      </c>
      <c r="I110" s="113">
        <v>21.1967</v>
      </c>
      <c r="J110" s="113">
        <v>37.920704</v>
      </c>
      <c r="K110" s="113">
        <v>1</v>
      </c>
      <c r="L110" s="114">
        <v>0</v>
      </c>
      <c r="M110" s="114">
        <v>0</v>
      </c>
    </row>
    <row r="111" customFormat="1" ht="18" customHeight="1" spans="1:13">
      <c r="A111" s="118"/>
      <c r="B111" s="119"/>
      <c r="C111" s="120"/>
      <c r="D111" s="112" t="s">
        <v>101</v>
      </c>
      <c r="E111" s="114">
        <f t="shared" si="10"/>
        <v>335</v>
      </c>
      <c r="F111" s="114">
        <v>118</v>
      </c>
      <c r="G111" s="114">
        <v>164</v>
      </c>
      <c r="H111" s="114">
        <v>13</v>
      </c>
      <c r="I111" s="114">
        <v>20</v>
      </c>
      <c r="J111" s="114">
        <v>17</v>
      </c>
      <c r="K111" s="114">
        <v>3</v>
      </c>
      <c r="L111" s="114">
        <v>0</v>
      </c>
      <c r="M111" s="114">
        <v>0</v>
      </c>
    </row>
    <row r="112" customFormat="1" ht="18" customHeight="1" spans="1:13">
      <c r="A112" s="109" t="s">
        <v>87</v>
      </c>
      <c r="B112" s="110"/>
      <c r="C112" s="111"/>
      <c r="D112" s="112" t="s">
        <v>97</v>
      </c>
      <c r="E112" s="113">
        <f t="shared" si="10"/>
        <v>2947.6827685073</v>
      </c>
      <c r="F112" s="113">
        <v>2594.052873</v>
      </c>
      <c r="G112" s="113">
        <v>116.658193</v>
      </c>
      <c r="H112" s="113">
        <v>232.5150025073</v>
      </c>
      <c r="I112" s="113">
        <v>0</v>
      </c>
      <c r="J112" s="113">
        <v>1.266658</v>
      </c>
      <c r="K112" s="113">
        <v>3.190042</v>
      </c>
      <c r="L112" s="113">
        <v>0</v>
      </c>
      <c r="M112" s="114">
        <v>0</v>
      </c>
    </row>
    <row r="113" customFormat="1" ht="18" customHeight="1" spans="1:13">
      <c r="A113" s="115"/>
      <c r="B113" s="116"/>
      <c r="C113" s="117"/>
      <c r="D113" s="112" t="s">
        <v>98</v>
      </c>
      <c r="E113" s="114">
        <f t="shared" si="10"/>
        <v>10387</v>
      </c>
      <c r="F113" s="114">
        <v>8774</v>
      </c>
      <c r="G113" s="114">
        <v>605</v>
      </c>
      <c r="H113" s="114">
        <v>991</v>
      </c>
      <c r="I113" s="114">
        <v>3</v>
      </c>
      <c r="J113" s="114">
        <v>9</v>
      </c>
      <c r="K113" s="114">
        <v>5</v>
      </c>
      <c r="L113" s="114">
        <v>0</v>
      </c>
      <c r="M113" s="114">
        <v>0</v>
      </c>
    </row>
    <row r="114" customFormat="1" ht="18" customHeight="1" spans="1:13">
      <c r="A114" s="115"/>
      <c r="B114" s="116"/>
      <c r="C114" s="117"/>
      <c r="D114" s="112" t="s">
        <v>100</v>
      </c>
      <c r="E114" s="113">
        <f t="shared" si="10"/>
        <v>43.442695</v>
      </c>
      <c r="F114" s="113">
        <v>0</v>
      </c>
      <c r="G114" s="113">
        <v>37.4182</v>
      </c>
      <c r="H114" s="113">
        <v>3.781759</v>
      </c>
      <c r="I114" s="114">
        <v>0</v>
      </c>
      <c r="J114" s="113">
        <v>0.892736</v>
      </c>
      <c r="K114" s="113">
        <v>1.35</v>
      </c>
      <c r="L114" s="113">
        <v>0</v>
      </c>
      <c r="M114" s="114">
        <v>0</v>
      </c>
    </row>
    <row r="115" customFormat="1" ht="18" customHeight="1" spans="1:13">
      <c r="A115" s="118"/>
      <c r="B115" s="119"/>
      <c r="C115" s="120"/>
      <c r="D115" s="112" t="s">
        <v>101</v>
      </c>
      <c r="E115" s="114">
        <f t="shared" si="10"/>
        <v>35</v>
      </c>
      <c r="F115" s="114">
        <v>0</v>
      </c>
      <c r="G115" s="114">
        <v>26</v>
      </c>
      <c r="H115" s="114">
        <v>0</v>
      </c>
      <c r="I115" s="114">
        <v>0</v>
      </c>
      <c r="J115" s="114">
        <v>9</v>
      </c>
      <c r="K115" s="114">
        <v>0</v>
      </c>
      <c r="L115" s="114">
        <v>0</v>
      </c>
      <c r="M115" s="114">
        <v>0</v>
      </c>
    </row>
    <row r="116" customFormat="1" ht="18" customHeight="1" spans="1:13">
      <c r="A116" s="109" t="s">
        <v>107</v>
      </c>
      <c r="B116" s="110"/>
      <c r="C116" s="111"/>
      <c r="D116" s="112" t="s">
        <v>97</v>
      </c>
      <c r="E116" s="113">
        <f t="shared" si="10"/>
        <v>0</v>
      </c>
      <c r="F116" s="113">
        <v>0</v>
      </c>
      <c r="G116" s="114">
        <v>0</v>
      </c>
      <c r="H116" s="113">
        <v>0</v>
      </c>
      <c r="I116" s="113">
        <v>0</v>
      </c>
      <c r="J116" s="114">
        <v>0</v>
      </c>
      <c r="K116" s="114">
        <v>0</v>
      </c>
      <c r="L116" s="114">
        <v>0</v>
      </c>
      <c r="M116" s="114">
        <v>0</v>
      </c>
    </row>
    <row r="117" customFormat="1" ht="18" customHeight="1" spans="1:13">
      <c r="A117" s="115"/>
      <c r="B117" s="116"/>
      <c r="C117" s="117"/>
      <c r="D117" s="112" t="s">
        <v>98</v>
      </c>
      <c r="E117" s="114">
        <f t="shared" si="10"/>
        <v>0</v>
      </c>
      <c r="F117" s="114">
        <v>0</v>
      </c>
      <c r="G117" s="114">
        <v>0</v>
      </c>
      <c r="H117" s="114">
        <v>0</v>
      </c>
      <c r="I117" s="114">
        <v>0</v>
      </c>
      <c r="J117" s="114">
        <v>0</v>
      </c>
      <c r="K117" s="114">
        <v>0</v>
      </c>
      <c r="L117" s="114">
        <v>0</v>
      </c>
      <c r="M117" s="114">
        <v>0</v>
      </c>
    </row>
    <row r="118" customFormat="1" ht="18" customHeight="1" spans="1:13">
      <c r="A118" s="115"/>
      <c r="B118" s="116"/>
      <c r="C118" s="117"/>
      <c r="D118" s="112" t="s">
        <v>100</v>
      </c>
      <c r="E118" s="113">
        <f t="shared" si="10"/>
        <v>0.200000000001831</v>
      </c>
      <c r="F118" s="114">
        <v>1.59161572810262e-12</v>
      </c>
      <c r="G118" s="114">
        <v>0</v>
      </c>
      <c r="H118" s="114">
        <v>2.39364084109184e-13</v>
      </c>
      <c r="I118" s="113">
        <v>0.2</v>
      </c>
      <c r="J118" s="114">
        <v>0</v>
      </c>
      <c r="K118" s="114">
        <v>0</v>
      </c>
      <c r="L118" s="114">
        <v>0</v>
      </c>
      <c r="M118" s="114">
        <v>0</v>
      </c>
    </row>
    <row r="119" customFormat="1" ht="18" customHeight="1" spans="1:13">
      <c r="A119" s="118"/>
      <c r="B119" s="119"/>
      <c r="C119" s="120"/>
      <c r="D119" s="112" t="s">
        <v>101</v>
      </c>
      <c r="E119" s="114">
        <f t="shared" si="10"/>
        <v>0</v>
      </c>
      <c r="F119" s="114">
        <v>0</v>
      </c>
      <c r="G119" s="114">
        <v>0</v>
      </c>
      <c r="H119" s="114">
        <v>0</v>
      </c>
      <c r="I119" s="114">
        <v>0</v>
      </c>
      <c r="J119" s="114">
        <v>0</v>
      </c>
      <c r="K119" s="114">
        <v>0</v>
      </c>
      <c r="L119" s="114">
        <v>0</v>
      </c>
      <c r="M119" s="114">
        <v>0</v>
      </c>
    </row>
  </sheetData>
  <mergeCells count="46">
    <mergeCell ref="A1:M1"/>
    <mergeCell ref="A2:K2"/>
    <mergeCell ref="A3:D3"/>
    <mergeCell ref="A41:D41"/>
    <mergeCell ref="A42:D42"/>
    <mergeCell ref="A43:D43"/>
    <mergeCell ref="A44:D44"/>
    <mergeCell ref="A45:D45"/>
    <mergeCell ref="A46:D46"/>
    <mergeCell ref="A47:D47"/>
    <mergeCell ref="A48:D48"/>
    <mergeCell ref="A49:K49"/>
    <mergeCell ref="A50:K50"/>
    <mergeCell ref="A51:D51"/>
    <mergeCell ref="B84:D84"/>
    <mergeCell ref="B85:D85"/>
    <mergeCell ref="B86:D86"/>
    <mergeCell ref="B87:D87"/>
    <mergeCell ref="A13:A35"/>
    <mergeCell ref="A61:A83"/>
    <mergeCell ref="A84:A91"/>
    <mergeCell ref="B13:B23"/>
    <mergeCell ref="B61:B70"/>
    <mergeCell ref="C13:C17"/>
    <mergeCell ref="C18:C23"/>
    <mergeCell ref="C61:C65"/>
    <mergeCell ref="C66:C70"/>
    <mergeCell ref="A4:C7"/>
    <mergeCell ref="A8:C12"/>
    <mergeCell ref="B24:C29"/>
    <mergeCell ref="B30:C32"/>
    <mergeCell ref="B33:C35"/>
    <mergeCell ref="A36:C40"/>
    <mergeCell ref="A52:C56"/>
    <mergeCell ref="A57:C60"/>
    <mergeCell ref="B71:C75"/>
    <mergeCell ref="B76:C79"/>
    <mergeCell ref="B80:C83"/>
    <mergeCell ref="B88:C91"/>
    <mergeCell ref="A92:C95"/>
    <mergeCell ref="A96:C99"/>
    <mergeCell ref="A100:C103"/>
    <mergeCell ref="A104:C107"/>
    <mergeCell ref="A108:C111"/>
    <mergeCell ref="A112:C115"/>
    <mergeCell ref="A116:C119"/>
  </mergeCells>
  <pageMargins left="0.329166666666667" right="0.138888888888889" top="0.669444444444445" bottom="0.338888888888889" header="0.5" footer="0.16875"/>
  <pageSetup paperSize="9" scale="80" orientation="portrait"/>
  <headerFooter alignWithMargins="0">
    <oddFooter>&amp;C&amp;A&amp;R第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8"/>
  <sheetViews>
    <sheetView workbookViewId="0">
      <pane xSplit="3" ySplit="2" topLeftCell="U3" activePane="bottomRight" state="frozen"/>
      <selection/>
      <selection pane="topRight"/>
      <selection pane="bottomLeft"/>
      <selection pane="bottomRight" activeCell="AB10" sqref="AB10"/>
    </sheetView>
  </sheetViews>
  <sheetFormatPr defaultColWidth="9" defaultRowHeight="18" customHeight="1"/>
  <cols>
    <col min="1" max="1" width="6.25" style="1" customWidth="1"/>
    <col min="2" max="2" width="10.125" style="28" customWidth="1"/>
    <col min="3" max="3" width="14.5" style="28" customWidth="1"/>
    <col min="4" max="4" width="12.125" style="29" customWidth="1"/>
    <col min="5" max="5" width="12.875" style="30" customWidth="1"/>
    <col min="6" max="6" width="10.125" style="30" customWidth="1"/>
    <col min="7" max="7" width="12.25" style="31" customWidth="1"/>
    <col min="8" max="8" width="11.875" style="32" customWidth="1"/>
    <col min="9" max="9" width="9.5" style="30" customWidth="1"/>
    <col min="10" max="10" width="12.375" style="29" customWidth="1"/>
    <col min="11" max="11" width="12.25" style="33" customWidth="1"/>
    <col min="12" max="12" width="10" customWidth="1"/>
    <col min="13" max="13" width="13.25" customWidth="1"/>
    <col min="14" max="14" width="13.125" style="34" customWidth="1"/>
    <col min="15" max="16" width="11.75" customWidth="1"/>
    <col min="17" max="17" width="10.5" style="34" customWidth="1"/>
    <col min="18" max="18" width="9.25" style="33" customWidth="1"/>
    <col min="19" max="19" width="11.75" customWidth="1"/>
    <col min="20" max="20" width="12.75" style="34" customWidth="1"/>
    <col min="21" max="21" width="11.75" style="34" customWidth="1"/>
    <col min="22" max="22" width="11.375" customWidth="1"/>
    <col min="23" max="23" width="11.375" style="34" customWidth="1"/>
    <col min="24" max="24" width="10.5" customWidth="1"/>
    <col min="25" max="25" width="12.25" customWidth="1"/>
    <col min="26" max="26" width="11.625" style="34" customWidth="1"/>
    <col min="28" max="28" width="11.375" customWidth="1"/>
    <col min="29" max="29" width="14.375" style="34" customWidth="1"/>
    <col min="30" max="30" width="10.725" customWidth="1"/>
    <col min="31" max="31" width="13.375" customWidth="1"/>
    <col min="32" max="32" width="13.375" style="34" customWidth="1"/>
    <col min="34" max="34" width="13" customWidth="1"/>
    <col min="35" max="35" width="13.875" style="34" customWidth="1"/>
    <col min="37" max="37" width="13.125" customWidth="1"/>
    <col min="38" max="38" width="15.75" style="34" customWidth="1"/>
  </cols>
  <sheetData>
    <row r="1" ht="33.6" customHeight="1"/>
    <row r="2" s="1" customFormat="1" ht="22.15" customHeight="1" spans="1:39">
      <c r="A2" s="35" t="s">
        <v>60</v>
      </c>
      <c r="B2" s="36"/>
      <c r="C2" s="37"/>
      <c r="D2" s="38">
        <v>42736</v>
      </c>
      <c r="E2" s="39">
        <v>42370</v>
      </c>
      <c r="F2" s="40" t="s">
        <v>108</v>
      </c>
      <c r="G2" s="41" t="s">
        <v>109</v>
      </c>
      <c r="H2" s="40" t="s">
        <v>110</v>
      </c>
      <c r="I2" s="40" t="s">
        <v>108</v>
      </c>
      <c r="J2" s="41" t="s">
        <v>111</v>
      </c>
      <c r="K2" s="40" t="s">
        <v>112</v>
      </c>
      <c r="L2" s="40" t="s">
        <v>108</v>
      </c>
      <c r="M2" s="83" t="s">
        <v>113</v>
      </c>
      <c r="N2" s="84" t="s">
        <v>114</v>
      </c>
      <c r="O2" s="40" t="s">
        <v>108</v>
      </c>
      <c r="P2" s="45" t="s">
        <v>115</v>
      </c>
      <c r="Q2" s="84" t="s">
        <v>116</v>
      </c>
      <c r="R2" s="40" t="s">
        <v>108</v>
      </c>
      <c r="S2" s="83" t="s">
        <v>117</v>
      </c>
      <c r="T2" s="84" t="s">
        <v>118</v>
      </c>
      <c r="U2" s="40" t="s">
        <v>108</v>
      </c>
      <c r="V2" s="83" t="s">
        <v>119</v>
      </c>
      <c r="W2" s="84" t="s">
        <v>120</v>
      </c>
      <c r="X2" s="40" t="s">
        <v>108</v>
      </c>
      <c r="Y2" s="83" t="s">
        <v>121</v>
      </c>
      <c r="Z2" s="84" t="s">
        <v>122</v>
      </c>
      <c r="AA2" s="40" t="s">
        <v>108</v>
      </c>
      <c r="AB2" s="83" t="s">
        <v>123</v>
      </c>
      <c r="AC2" s="84" t="s">
        <v>124</v>
      </c>
      <c r="AD2" s="40" t="s">
        <v>108</v>
      </c>
      <c r="AE2" s="83" t="s">
        <v>125</v>
      </c>
      <c r="AF2" s="84" t="s">
        <v>126</v>
      </c>
      <c r="AG2" s="40" t="s">
        <v>108</v>
      </c>
      <c r="AH2" s="83" t="s">
        <v>127</v>
      </c>
      <c r="AI2" s="84" t="s">
        <v>128</v>
      </c>
      <c r="AJ2" s="40" t="s">
        <v>108</v>
      </c>
      <c r="AK2" s="83" t="s">
        <v>129</v>
      </c>
      <c r="AL2" s="84" t="s">
        <v>130</v>
      </c>
      <c r="AM2" s="40" t="s">
        <v>108</v>
      </c>
    </row>
    <row r="3" ht="22.15" customHeight="1" spans="1:39">
      <c r="A3" s="42" t="s">
        <v>71</v>
      </c>
      <c r="B3" s="43" t="s">
        <v>131</v>
      </c>
      <c r="C3" s="44"/>
      <c r="D3" s="45">
        <v>10244.507146</v>
      </c>
      <c r="E3" s="46">
        <v>9387.047027</v>
      </c>
      <c r="F3" s="46">
        <f>SUM(D3-E3)/E3*100</f>
        <v>9.13450328451196</v>
      </c>
      <c r="G3" s="45">
        <v>17280.19952</v>
      </c>
      <c r="H3" s="46">
        <v>15842.376071</v>
      </c>
      <c r="I3" s="46">
        <f t="shared" ref="I3" si="0">SUM(G3-H3)/H3*100</f>
        <v>9.07580682693168</v>
      </c>
      <c r="J3" s="45">
        <v>25633.649657</v>
      </c>
      <c r="K3" s="46">
        <v>23946.931134</v>
      </c>
      <c r="L3" s="46">
        <f>SUM(J3-K3)/K3*100</f>
        <v>7.04356860410055</v>
      </c>
      <c r="M3" s="45">
        <v>33001.43677</v>
      </c>
      <c r="N3" s="46">
        <v>34600.367828</v>
      </c>
      <c r="O3" s="46">
        <f>SUM(M3-N3)/N3*100</f>
        <v>-4.62113890218844</v>
      </c>
      <c r="P3" s="45">
        <v>39828.633456</v>
      </c>
      <c r="Q3" s="46">
        <v>40363.472966</v>
      </c>
      <c r="R3" s="46">
        <f>SUM(P3-Q3)/Q3*100</f>
        <v>-1.32505820411073</v>
      </c>
      <c r="S3" s="90">
        <v>54867.02211</v>
      </c>
      <c r="T3" s="46">
        <v>48783.14754594</v>
      </c>
      <c r="U3" s="46">
        <f>SUM(S3-T3)/T3*100</f>
        <v>12.4712628645593</v>
      </c>
      <c r="V3" s="45">
        <v>62769.426137</v>
      </c>
      <c r="W3" s="46">
        <v>55644.961098</v>
      </c>
      <c r="X3" s="46">
        <f>SUM(V3-W3)/W3*100</f>
        <v>12.8034325092844</v>
      </c>
      <c r="Y3" s="45">
        <v>70597.651256</v>
      </c>
      <c r="Z3" s="46">
        <v>63208.279251</v>
      </c>
      <c r="AA3" s="46">
        <f>SUM(Y3-Z3)/Z3*100</f>
        <v>11.6905128450924</v>
      </c>
      <c r="AB3" s="45">
        <v>79232.678804</v>
      </c>
      <c r="AC3" s="46">
        <v>71737.728652</v>
      </c>
      <c r="AD3" s="46">
        <f>SUM(AB3-AC3)/AC3*100</f>
        <v>10.4477104207718</v>
      </c>
      <c r="AE3" s="45"/>
      <c r="AF3" s="46">
        <v>80673.593651</v>
      </c>
      <c r="AG3" s="46">
        <f>SUM(AE3-AF3)/AF3*100</f>
        <v>-100</v>
      </c>
      <c r="AH3" s="45"/>
      <c r="AI3" s="46">
        <v>90316.10007</v>
      </c>
      <c r="AJ3" s="46">
        <f>SUM(AH3-AI3)/AI3*100</f>
        <v>-100</v>
      </c>
      <c r="AK3" s="90"/>
      <c r="AL3" s="46">
        <v>101309.190988</v>
      </c>
      <c r="AM3" s="46">
        <f>SUM(AK3-AL3)/AL3*100</f>
        <v>-100</v>
      </c>
    </row>
    <row r="4" ht="22" customHeight="1" spans="1:39">
      <c r="A4" s="47"/>
      <c r="B4" s="43" t="s">
        <v>132</v>
      </c>
      <c r="C4" s="44"/>
      <c r="D4" s="45">
        <v>89736.056124</v>
      </c>
      <c r="E4" s="46">
        <v>70672.96615</v>
      </c>
      <c r="F4" s="46">
        <f t="shared" ref="F4:F13" si="1">SUM(D4-E4)/E4*100</f>
        <v>26.9736661873502</v>
      </c>
      <c r="G4" s="45">
        <v>124087.75</v>
      </c>
      <c r="H4" s="46">
        <v>124378.832604</v>
      </c>
      <c r="I4" s="46">
        <f t="shared" ref="I4:I16" si="2">SUM(G4-H4)/H4*100</f>
        <v>-0.234029052939217</v>
      </c>
      <c r="J4" s="45">
        <v>161450.040746</v>
      </c>
      <c r="K4" s="46">
        <v>155622.918943</v>
      </c>
      <c r="L4" s="46">
        <f t="shared" ref="L4:L16" si="3">SUM(J4-K4)/K4*100</f>
        <v>3.74438536597191</v>
      </c>
      <c r="M4" s="45">
        <v>173342.064407</v>
      </c>
      <c r="N4" s="46">
        <v>168012.110116</v>
      </c>
      <c r="O4" s="46">
        <f t="shared" ref="O4:O16" si="4">SUM(M4-N4)/N4*100</f>
        <v>3.17236316317917</v>
      </c>
      <c r="P4" s="45">
        <v>186882.216985</v>
      </c>
      <c r="Q4" s="46">
        <v>178710.442165</v>
      </c>
      <c r="R4" s="91">
        <f t="shared" ref="R4:R16" si="5">SUM(P4-Q4)/Q4*100</f>
        <v>4.57263421264168</v>
      </c>
      <c r="S4" s="90">
        <v>209518.71802</v>
      </c>
      <c r="T4" s="46">
        <v>208272.699598</v>
      </c>
      <c r="U4" s="92">
        <f t="shared" ref="U4:U16" si="6">SUM(S4-T4)/T4*100</f>
        <v>0.598262962166928</v>
      </c>
      <c r="V4" s="45">
        <v>226868.668027</v>
      </c>
      <c r="W4" s="46">
        <v>219493.169332</v>
      </c>
      <c r="X4" s="93">
        <f t="shared" ref="X4:X16" si="7">SUM(V4-W4)/W4*100</f>
        <v>3.36024064778254</v>
      </c>
      <c r="Y4" s="45">
        <v>247479.367404</v>
      </c>
      <c r="Z4" s="46">
        <v>232965.785116</v>
      </c>
      <c r="AA4" s="93">
        <f t="shared" ref="AA4:AA16" si="8">SUM(Y4-Z4)/Z4*100</f>
        <v>6.22992010641103</v>
      </c>
      <c r="AB4" s="45">
        <v>274064.164426</v>
      </c>
      <c r="AC4" s="46">
        <v>248136.333191</v>
      </c>
      <c r="AD4" s="46">
        <f t="shared" ref="AD4:AD16" si="9">SUM(AB4-AC4)/AC4*100</f>
        <v>10.449026509569</v>
      </c>
      <c r="AE4" s="45"/>
      <c r="AF4" s="46">
        <v>259652.562069</v>
      </c>
      <c r="AG4" s="46">
        <f t="shared" ref="AG4:AG16" si="10">SUM(AE4-AF4)/AF4*100</f>
        <v>-100</v>
      </c>
      <c r="AH4" s="45"/>
      <c r="AI4" s="46">
        <v>266857.926293</v>
      </c>
      <c r="AJ4" s="46">
        <f t="shared" ref="AJ4:AJ16" si="11">SUM(AH4-AI4)/AI4*100</f>
        <v>-100</v>
      </c>
      <c r="AK4" s="90"/>
      <c r="AL4" s="46">
        <v>275586.476589</v>
      </c>
      <c r="AM4" s="46">
        <f t="shared" ref="AM4:AM16" si="12">SUM(AK4-AL4)/AL4*100</f>
        <v>-100</v>
      </c>
    </row>
    <row r="5" s="24" customFormat="1" ht="22.15" customHeight="1" spans="1:39">
      <c r="A5" s="48"/>
      <c r="B5" s="49" t="s">
        <v>44</v>
      </c>
      <c r="C5" s="50"/>
      <c r="D5" s="51">
        <f>SUM(D3:D4)</f>
        <v>99980.56327</v>
      </c>
      <c r="E5" s="52">
        <v>80060.013177</v>
      </c>
      <c r="F5" s="52">
        <f t="shared" si="1"/>
        <v>24.8820220013689</v>
      </c>
      <c r="G5" s="51">
        <f>SUM(G3:G4)</f>
        <v>141367.94952</v>
      </c>
      <c r="H5" s="52">
        <v>140221.208675</v>
      </c>
      <c r="I5" s="52">
        <f t="shared" si="2"/>
        <v>0.817808415599861</v>
      </c>
      <c r="J5" s="51">
        <f>SUM(J3:J4)</f>
        <v>187083.690403</v>
      </c>
      <c r="K5" s="52">
        <v>179569.850077</v>
      </c>
      <c r="L5" s="52">
        <f t="shared" si="3"/>
        <v>4.18435518143944</v>
      </c>
      <c r="M5" s="51">
        <f>SUM(M3:M4)</f>
        <v>206343.501177</v>
      </c>
      <c r="N5" s="52">
        <v>202612.477944</v>
      </c>
      <c r="O5" s="52">
        <f t="shared" si="4"/>
        <v>1.8414577773592</v>
      </c>
      <c r="P5" s="51">
        <f>SUM(P3:P4)</f>
        <v>226710.850441</v>
      </c>
      <c r="Q5" s="52">
        <v>219073.915131</v>
      </c>
      <c r="R5" s="94">
        <f t="shared" si="5"/>
        <v>3.48600850330964</v>
      </c>
      <c r="S5" s="95">
        <f>SUM(S3:S4)</f>
        <v>264385.74013</v>
      </c>
      <c r="T5" s="52">
        <v>257055.84714394</v>
      </c>
      <c r="U5" s="94">
        <f t="shared" si="6"/>
        <v>2.8514788002296</v>
      </c>
      <c r="V5" s="51">
        <f>SUM(V3:V4)</f>
        <v>289638.094164</v>
      </c>
      <c r="W5" s="52">
        <v>275138.13043</v>
      </c>
      <c r="X5" s="96">
        <f t="shared" si="7"/>
        <v>5.27006697012104</v>
      </c>
      <c r="Y5" s="51">
        <f>SUM(Y3:Y4)</f>
        <v>318077.01866</v>
      </c>
      <c r="Z5" s="52">
        <v>296174.064367</v>
      </c>
      <c r="AA5" s="96">
        <f t="shared" si="8"/>
        <v>7.3952978765417</v>
      </c>
      <c r="AB5" s="51">
        <f>SUM(AB3:AB4)</f>
        <v>353296.84323</v>
      </c>
      <c r="AC5" s="52">
        <v>319874.061843</v>
      </c>
      <c r="AD5" s="52">
        <f t="shared" si="9"/>
        <v>10.4487313520921</v>
      </c>
      <c r="AE5" s="51"/>
      <c r="AF5" s="52">
        <v>340326.15572</v>
      </c>
      <c r="AG5" s="52">
        <f t="shared" si="10"/>
        <v>-100</v>
      </c>
      <c r="AH5" s="51"/>
      <c r="AI5" s="52">
        <v>357174.026363</v>
      </c>
      <c r="AJ5" s="52">
        <f t="shared" si="11"/>
        <v>-100</v>
      </c>
      <c r="AK5" s="95"/>
      <c r="AL5" s="52">
        <v>376895.667577</v>
      </c>
      <c r="AM5" s="52">
        <f t="shared" si="12"/>
        <v>-100</v>
      </c>
    </row>
    <row r="6" ht="22.15" customHeight="1" spans="1:39">
      <c r="A6" s="42" t="s">
        <v>133</v>
      </c>
      <c r="B6" s="43" t="s">
        <v>131</v>
      </c>
      <c r="C6" s="44"/>
      <c r="D6" s="45">
        <v>4614.2916420003</v>
      </c>
      <c r="E6" s="46">
        <v>3965.5360360008</v>
      </c>
      <c r="F6" s="46">
        <f t="shared" si="1"/>
        <v>16.3598464396698</v>
      </c>
      <c r="G6" s="45">
        <v>8051.8053779997</v>
      </c>
      <c r="H6" s="46">
        <v>6933.8048709994</v>
      </c>
      <c r="I6" s="46">
        <f t="shared" si="2"/>
        <v>16.1239107214616</v>
      </c>
      <c r="J6" s="45">
        <v>12483.6923139996</v>
      </c>
      <c r="K6" s="46">
        <v>11173.5132499991</v>
      </c>
      <c r="L6" s="46">
        <f t="shared" si="3"/>
        <v>11.7257574648744</v>
      </c>
      <c r="M6" s="45">
        <v>16502.1234499998</v>
      </c>
      <c r="N6" s="46">
        <v>14467.9397280009</v>
      </c>
      <c r="O6" s="46">
        <f t="shared" si="4"/>
        <v>14.0599405322514</v>
      </c>
      <c r="P6" s="45">
        <v>19820.8053979979</v>
      </c>
      <c r="Q6" s="46">
        <v>17956.0153679989</v>
      </c>
      <c r="R6" s="46">
        <f t="shared" si="5"/>
        <v>10.3853220872289</v>
      </c>
      <c r="S6" s="90">
        <v>23943.4630199987</v>
      </c>
      <c r="T6" s="46">
        <v>21553.7720320018</v>
      </c>
      <c r="U6" s="46">
        <f t="shared" si="6"/>
        <v>11.0871126615278</v>
      </c>
      <c r="V6" s="45">
        <v>28040.8185170006</v>
      </c>
      <c r="W6" s="46">
        <v>25093.1794790022</v>
      </c>
      <c r="X6" s="46">
        <f t="shared" si="7"/>
        <v>11.7467738214082</v>
      </c>
      <c r="Y6" s="45">
        <v>32644.1621350019</v>
      </c>
      <c r="Z6" s="46">
        <v>28775.7925740031</v>
      </c>
      <c r="AA6" s="46">
        <f t="shared" si="8"/>
        <v>13.4431381900271</v>
      </c>
      <c r="AB6" s="45">
        <v>37126.5801879984</v>
      </c>
      <c r="AC6" s="46">
        <v>33020.1386889998</v>
      </c>
      <c r="AD6" s="46">
        <f t="shared" si="9"/>
        <v>12.4361727783009</v>
      </c>
      <c r="AE6" s="45"/>
      <c r="AF6" s="46">
        <v>36636.1936729988</v>
      </c>
      <c r="AG6" s="46">
        <f t="shared" si="10"/>
        <v>-100</v>
      </c>
      <c r="AH6" s="45"/>
      <c r="AI6" s="46">
        <v>42450.4046489985</v>
      </c>
      <c r="AJ6" s="46">
        <f t="shared" si="11"/>
        <v>-100</v>
      </c>
      <c r="AK6" s="90"/>
      <c r="AL6" s="46">
        <v>48745.536444999</v>
      </c>
      <c r="AM6" s="46">
        <f t="shared" si="12"/>
        <v>-100</v>
      </c>
    </row>
    <row r="7" ht="22.15" customHeight="1" spans="1:39">
      <c r="A7" s="47"/>
      <c r="B7" s="43" t="s">
        <v>132</v>
      </c>
      <c r="C7" s="44"/>
      <c r="D7" s="45">
        <v>12572.803753</v>
      </c>
      <c r="E7" s="46">
        <v>9750.569755</v>
      </c>
      <c r="F7" s="46">
        <f t="shared" si="1"/>
        <v>28.9442983221856</v>
      </c>
      <c r="G7" s="45">
        <v>24295.45</v>
      </c>
      <c r="H7" s="46">
        <v>21232.252111</v>
      </c>
      <c r="I7" s="46">
        <f t="shared" si="2"/>
        <v>14.4270983265737</v>
      </c>
      <c r="J7" s="45">
        <v>33782.25672</v>
      </c>
      <c r="K7" s="46">
        <v>30319.49587</v>
      </c>
      <c r="L7" s="46">
        <f t="shared" si="3"/>
        <v>11.4209050996335</v>
      </c>
      <c r="M7" s="45">
        <v>38230.450116</v>
      </c>
      <c r="N7" s="46">
        <v>36763.823408</v>
      </c>
      <c r="O7" s="46">
        <f t="shared" si="4"/>
        <v>3.989320402624</v>
      </c>
      <c r="P7" s="45">
        <v>41613.071251</v>
      </c>
      <c r="Q7" s="46">
        <v>42369.890296</v>
      </c>
      <c r="R7" s="91">
        <f t="shared" si="5"/>
        <v>-1.78621903364108</v>
      </c>
      <c r="S7" s="90">
        <v>45827.821398</v>
      </c>
      <c r="T7" s="46">
        <v>48047.370285</v>
      </c>
      <c r="U7" s="92">
        <f t="shared" si="6"/>
        <v>-4.61950128349253</v>
      </c>
      <c r="V7" s="45">
        <v>49632.946501</v>
      </c>
      <c r="W7" s="46">
        <v>53005.376651</v>
      </c>
      <c r="X7" s="93">
        <f t="shared" si="7"/>
        <v>-6.36243031005115</v>
      </c>
      <c r="Y7" s="45">
        <v>53698.186964</v>
      </c>
      <c r="Z7" s="46">
        <v>58164.422438</v>
      </c>
      <c r="AA7" s="93">
        <f t="shared" si="8"/>
        <v>-7.67863805191352</v>
      </c>
      <c r="AB7" s="45">
        <v>58171.145393</v>
      </c>
      <c r="AC7" s="46">
        <v>62850.746846</v>
      </c>
      <c r="AD7" s="46">
        <f t="shared" si="9"/>
        <v>-7.44557811614585</v>
      </c>
      <c r="AE7" s="45"/>
      <c r="AF7" s="46">
        <v>66766.609621</v>
      </c>
      <c r="AG7" s="46">
        <f t="shared" si="10"/>
        <v>-100</v>
      </c>
      <c r="AH7" s="45"/>
      <c r="AI7" s="46">
        <v>71360.527087</v>
      </c>
      <c r="AJ7" s="46">
        <f t="shared" si="11"/>
        <v>-100</v>
      </c>
      <c r="AK7" s="90"/>
      <c r="AL7" s="46">
        <v>77709.446254</v>
      </c>
      <c r="AM7" s="46">
        <f t="shared" si="12"/>
        <v>-100</v>
      </c>
    </row>
    <row r="8" s="24" customFormat="1" ht="22.15" customHeight="1" spans="1:39">
      <c r="A8" s="47"/>
      <c r="B8" s="53" t="s">
        <v>44</v>
      </c>
      <c r="C8" s="54"/>
      <c r="D8" s="51">
        <f>SUM(D6:D7)</f>
        <v>17187.0953950003</v>
      </c>
      <c r="E8" s="52">
        <v>13716.1057910008</v>
      </c>
      <c r="F8" s="52">
        <f t="shared" si="1"/>
        <v>25.3059407450534</v>
      </c>
      <c r="G8" s="51">
        <f>SUM(G6:G7)</f>
        <v>32347.2553779997</v>
      </c>
      <c r="H8" s="52">
        <v>28166.0569819994</v>
      </c>
      <c r="I8" s="52">
        <f t="shared" si="2"/>
        <v>14.8448126717646</v>
      </c>
      <c r="J8" s="51">
        <f>SUM(J6:J7)</f>
        <v>46265.9490339996</v>
      </c>
      <c r="K8" s="52">
        <v>41493.0091199991</v>
      </c>
      <c r="L8" s="52">
        <f t="shared" si="3"/>
        <v>11.5029977705329</v>
      </c>
      <c r="M8" s="51">
        <f>SUM(M6:M7)</f>
        <v>54732.5735659998</v>
      </c>
      <c r="N8" s="52">
        <v>51231.7631360009</v>
      </c>
      <c r="O8" s="52">
        <f t="shared" si="4"/>
        <v>6.83328118281929</v>
      </c>
      <c r="P8" s="51">
        <f>SUM(P6:P7)</f>
        <v>61433.8766489979</v>
      </c>
      <c r="Q8" s="52">
        <v>60325.9056639989</v>
      </c>
      <c r="R8" s="52">
        <f t="shared" si="5"/>
        <v>1.8366421072402</v>
      </c>
      <c r="S8" s="95">
        <f>SUM(S6:S7)</f>
        <v>69771.2844179987</v>
      </c>
      <c r="T8" s="52">
        <v>69601.1423170018</v>
      </c>
      <c r="U8" s="52">
        <f t="shared" si="6"/>
        <v>0.244453029552302</v>
      </c>
      <c r="V8" s="51">
        <f>SUM(V6:V7)</f>
        <v>77673.7650180006</v>
      </c>
      <c r="W8" s="52">
        <v>78098.5561300022</v>
      </c>
      <c r="X8" s="52">
        <f t="shared" si="7"/>
        <v>-0.543916729131974</v>
      </c>
      <c r="Y8" s="51">
        <f>SUM(Y6:Y7)</f>
        <v>86342.3490990019</v>
      </c>
      <c r="Z8" s="52">
        <v>86940.2150120031</v>
      </c>
      <c r="AA8" s="52">
        <f t="shared" si="8"/>
        <v>-0.687674757784591</v>
      </c>
      <c r="AB8" s="51">
        <f>SUM(AB6:AB7)</f>
        <v>95297.7255809984</v>
      </c>
      <c r="AC8" s="52">
        <v>95870.8855349998</v>
      </c>
      <c r="AD8" s="52">
        <f t="shared" si="9"/>
        <v>-0.597845686730571</v>
      </c>
      <c r="AE8" s="51"/>
      <c r="AF8" s="52">
        <v>103402.803293999</v>
      </c>
      <c r="AG8" s="52">
        <f t="shared" si="10"/>
        <v>-100</v>
      </c>
      <c r="AH8" s="51"/>
      <c r="AI8" s="52">
        <v>113810.931735999</v>
      </c>
      <c r="AJ8" s="52">
        <f t="shared" si="11"/>
        <v>-100</v>
      </c>
      <c r="AK8" s="95"/>
      <c r="AL8" s="52">
        <v>126454.982698999</v>
      </c>
      <c r="AM8" s="52">
        <f t="shared" si="12"/>
        <v>-100</v>
      </c>
    </row>
    <row r="9" s="25" customFormat="1" ht="22.15" customHeight="1" spans="1:39">
      <c r="A9" s="55" t="s">
        <v>21</v>
      </c>
      <c r="B9" s="56"/>
      <c r="C9" s="57"/>
      <c r="D9" s="58">
        <v>64642.877308</v>
      </c>
      <c r="E9" s="59">
        <v>53563.513102</v>
      </c>
      <c r="F9" s="52">
        <f t="shared" si="1"/>
        <v>20.6845361037126</v>
      </c>
      <c r="G9" s="58">
        <v>87467.44</v>
      </c>
      <c r="H9" s="59">
        <v>97460.682193</v>
      </c>
      <c r="I9" s="59">
        <f t="shared" si="2"/>
        <v>-10.2536140401834</v>
      </c>
      <c r="J9" s="58">
        <v>109729.250657</v>
      </c>
      <c r="K9" s="59">
        <v>116707.269058</v>
      </c>
      <c r="L9" s="59">
        <f t="shared" si="3"/>
        <v>-5.97907778780441</v>
      </c>
      <c r="M9" s="58">
        <v>114831.926231</v>
      </c>
      <c r="N9" s="59">
        <v>123683.004297</v>
      </c>
      <c r="O9" s="59">
        <f t="shared" si="4"/>
        <v>-7.15626056814233</v>
      </c>
      <c r="P9" s="85">
        <v>120475.278806</v>
      </c>
      <c r="Q9" s="59">
        <v>128246.788252</v>
      </c>
      <c r="R9" s="59">
        <f t="shared" si="5"/>
        <v>-6.05980824309555</v>
      </c>
      <c r="S9" s="85">
        <v>128933.833397</v>
      </c>
      <c r="T9" s="59">
        <v>148022.080205</v>
      </c>
      <c r="U9" s="59">
        <f t="shared" si="6"/>
        <v>-12.8955401664158</v>
      </c>
      <c r="V9" s="58">
        <v>137594.671713</v>
      </c>
      <c r="W9" s="59">
        <v>152136.269459</v>
      </c>
      <c r="X9" s="59">
        <f t="shared" si="7"/>
        <v>-9.5582715401858</v>
      </c>
      <c r="Y9" s="58">
        <v>146942.048437</v>
      </c>
      <c r="Z9" s="59">
        <v>157916.966563</v>
      </c>
      <c r="AA9" s="59">
        <f t="shared" si="8"/>
        <v>-6.94980302931644</v>
      </c>
      <c r="AB9" s="58">
        <v>161897.445845</v>
      </c>
      <c r="AC9" s="59">
        <v>163834.191871</v>
      </c>
      <c r="AD9" s="59">
        <f t="shared" si="9"/>
        <v>-1.18213786992946</v>
      </c>
      <c r="AE9" s="58"/>
      <c r="AF9" s="59">
        <v>168362.44152</v>
      </c>
      <c r="AG9" s="59">
        <f t="shared" si="10"/>
        <v>-100</v>
      </c>
      <c r="AH9" s="58"/>
      <c r="AI9" s="59">
        <v>171515.789737</v>
      </c>
      <c r="AJ9" s="59">
        <f t="shared" si="11"/>
        <v>-100</v>
      </c>
      <c r="AK9" s="85"/>
      <c r="AL9" s="59">
        <v>173893.757196</v>
      </c>
      <c r="AM9" s="59">
        <f t="shared" si="12"/>
        <v>-100</v>
      </c>
    </row>
    <row r="10" ht="22.15" customHeight="1" spans="1:39">
      <c r="A10" s="43" t="s">
        <v>134</v>
      </c>
      <c r="B10" s="60"/>
      <c r="C10" s="44"/>
      <c r="D10" s="45">
        <v>12552</v>
      </c>
      <c r="E10" s="61">
        <v>9934</v>
      </c>
      <c r="F10" s="46">
        <f t="shared" si="1"/>
        <v>26.3539359774512</v>
      </c>
      <c r="G10" s="45">
        <v>11785</v>
      </c>
      <c r="H10" s="46">
        <v>10864</v>
      </c>
      <c r="I10" s="46">
        <f t="shared" si="2"/>
        <v>8.47754050073638</v>
      </c>
      <c r="J10" s="86">
        <v>12282</v>
      </c>
      <c r="K10" s="46">
        <v>10193</v>
      </c>
      <c r="L10" s="46">
        <f t="shared" si="3"/>
        <v>20.4944569802806</v>
      </c>
      <c r="M10" s="86">
        <v>12334</v>
      </c>
      <c r="N10" s="5">
        <v>9819</v>
      </c>
      <c r="O10" s="46">
        <f t="shared" si="4"/>
        <v>25.6136062735513</v>
      </c>
      <c r="P10" s="86">
        <v>12327</v>
      </c>
      <c r="Q10" s="5">
        <v>10954</v>
      </c>
      <c r="R10" s="46">
        <f t="shared" si="5"/>
        <v>12.5342340697462</v>
      </c>
      <c r="S10" s="90">
        <v>12892</v>
      </c>
      <c r="T10" s="5">
        <v>11832</v>
      </c>
      <c r="U10" s="46">
        <f t="shared" si="6"/>
        <v>8.95875591615957</v>
      </c>
      <c r="V10" s="86">
        <v>12258</v>
      </c>
      <c r="W10" s="5">
        <v>12014</v>
      </c>
      <c r="X10" s="93">
        <f t="shared" si="7"/>
        <v>2.03096387547861</v>
      </c>
      <c r="Y10" s="86">
        <v>12419</v>
      </c>
      <c r="Z10" s="5">
        <v>13065</v>
      </c>
      <c r="AA10" s="93">
        <f t="shared" si="8"/>
        <v>-4.94450822809032</v>
      </c>
      <c r="AB10" s="100">
        <v>12593</v>
      </c>
      <c r="AC10" s="5">
        <v>13593</v>
      </c>
      <c r="AD10" s="46">
        <f t="shared" si="9"/>
        <v>-7.35672772750681</v>
      </c>
      <c r="AE10" s="86"/>
      <c r="AF10" s="5">
        <v>13206</v>
      </c>
      <c r="AG10" s="46">
        <f t="shared" si="10"/>
        <v>-100</v>
      </c>
      <c r="AH10" s="86"/>
      <c r="AI10" s="5">
        <v>13599</v>
      </c>
      <c r="AJ10" s="46">
        <f t="shared" si="11"/>
        <v>-100</v>
      </c>
      <c r="AK10" s="90"/>
      <c r="AL10" s="5">
        <v>13324</v>
      </c>
      <c r="AM10" s="46">
        <f t="shared" si="12"/>
        <v>-100</v>
      </c>
    </row>
    <row r="11" ht="22.15" customHeight="1" spans="1:39">
      <c r="A11" s="43" t="s">
        <v>135</v>
      </c>
      <c r="B11" s="60"/>
      <c r="C11" s="44"/>
      <c r="D11" s="45">
        <v>43064.18562</v>
      </c>
      <c r="E11" s="46">
        <v>32628.859056</v>
      </c>
      <c r="F11" s="46">
        <f t="shared" si="1"/>
        <v>31.9818923061028</v>
      </c>
      <c r="G11" s="45">
        <v>58560.54</v>
      </c>
      <c r="H11" s="46">
        <v>44883.14698</v>
      </c>
      <c r="I11" s="46">
        <f t="shared" si="2"/>
        <v>30.4733378568456</v>
      </c>
      <c r="J11" s="45">
        <v>81467.213997</v>
      </c>
      <c r="K11" s="46">
        <v>61921.271356</v>
      </c>
      <c r="L11" s="46">
        <f t="shared" si="3"/>
        <v>31.5657967172957</v>
      </c>
      <c r="M11" s="45">
        <v>89393.904867</v>
      </c>
      <c r="N11" s="46">
        <v>68250.394276</v>
      </c>
      <c r="O11" s="46">
        <f t="shared" si="4"/>
        <v>30.9793237318118</v>
      </c>
      <c r="P11" s="45">
        <v>99749.697457</v>
      </c>
      <c r="Q11" s="46">
        <v>76619.515128</v>
      </c>
      <c r="R11" s="46">
        <f t="shared" si="5"/>
        <v>30.1883694909305</v>
      </c>
      <c r="S11" s="90">
        <v>117415.763909</v>
      </c>
      <c r="T11" s="46">
        <v>91098.806107</v>
      </c>
      <c r="U11" s="46">
        <f t="shared" si="6"/>
        <v>28.8883673964832</v>
      </c>
      <c r="V11" s="45">
        <v>126576.362678</v>
      </c>
      <c r="W11" s="46">
        <v>99567.458765</v>
      </c>
      <c r="X11" s="46">
        <f t="shared" si="7"/>
        <v>27.126236069504</v>
      </c>
      <c r="Y11" s="45">
        <v>141075.36299</v>
      </c>
      <c r="Z11" s="46">
        <v>111074.546198</v>
      </c>
      <c r="AA11" s="46">
        <f t="shared" si="8"/>
        <v>27.0096235536456</v>
      </c>
      <c r="AB11" s="45">
        <v>159621.544964</v>
      </c>
      <c r="AC11" s="46">
        <v>123679.151695</v>
      </c>
      <c r="AD11" s="46">
        <f t="shared" si="9"/>
        <v>29.0609959531709</v>
      </c>
      <c r="AE11" s="45"/>
      <c r="AF11" s="46">
        <v>132717.997975</v>
      </c>
      <c r="AG11" s="46">
        <f t="shared" si="10"/>
        <v>-100</v>
      </c>
      <c r="AH11" s="45"/>
      <c r="AI11" s="46">
        <v>137640.472901</v>
      </c>
      <c r="AJ11" s="46">
        <f t="shared" si="11"/>
        <v>-100</v>
      </c>
      <c r="AK11" s="90"/>
      <c r="AL11" s="46">
        <v>144650.341283</v>
      </c>
      <c r="AM11" s="46">
        <f t="shared" si="12"/>
        <v>-100</v>
      </c>
    </row>
    <row r="12" ht="22.15" customHeight="1" spans="1:39">
      <c r="A12" s="43" t="s">
        <v>136</v>
      </c>
      <c r="B12" s="60"/>
      <c r="C12" s="44"/>
      <c r="D12" s="45">
        <v>204.276979</v>
      </c>
      <c r="E12" s="46">
        <v>166.033908</v>
      </c>
      <c r="F12" s="46">
        <f t="shared" si="1"/>
        <v>23.0332896820088</v>
      </c>
      <c r="G12" s="45">
        <v>656.44</v>
      </c>
      <c r="H12" s="46">
        <v>665.073141</v>
      </c>
      <c r="I12" s="46">
        <f t="shared" si="2"/>
        <v>-1.2980739211659</v>
      </c>
      <c r="J12" s="45">
        <v>984.031521</v>
      </c>
      <c r="K12" s="46">
        <v>1477.958229</v>
      </c>
      <c r="L12" s="46">
        <f t="shared" si="3"/>
        <v>-33.4195309656481</v>
      </c>
      <c r="M12" s="45">
        <v>1117.560774</v>
      </c>
      <c r="N12" s="46">
        <v>5271.712037</v>
      </c>
      <c r="O12" s="46">
        <f t="shared" si="4"/>
        <v>-78.8008000786785</v>
      </c>
      <c r="P12" s="45">
        <v>1228.42399</v>
      </c>
      <c r="Q12" s="46">
        <v>5504.907097</v>
      </c>
      <c r="R12" s="46">
        <f t="shared" si="5"/>
        <v>-77.6849278588289</v>
      </c>
      <c r="S12" s="90">
        <v>1490.122763</v>
      </c>
      <c r="T12" s="46">
        <v>5848.079461</v>
      </c>
      <c r="U12" s="46">
        <f t="shared" si="6"/>
        <v>-74.5194508224894</v>
      </c>
      <c r="V12" s="45">
        <v>5088.470726</v>
      </c>
      <c r="W12" s="46">
        <v>6015.472829</v>
      </c>
      <c r="X12" s="46">
        <f t="shared" si="7"/>
        <v>-15.4102949070107</v>
      </c>
      <c r="Y12" s="45">
        <v>5168.82845</v>
      </c>
      <c r="Z12" s="46">
        <v>6209.027509</v>
      </c>
      <c r="AA12" s="46">
        <f t="shared" si="8"/>
        <v>-16.7530109585153</v>
      </c>
      <c r="AB12" s="45">
        <v>5421.540703</v>
      </c>
      <c r="AC12" s="46">
        <v>6495.568744</v>
      </c>
      <c r="AD12" s="46">
        <f t="shared" si="9"/>
        <v>-16.5347806070421</v>
      </c>
      <c r="AE12" s="45"/>
      <c r="AF12" s="46">
        <v>6747.08634</v>
      </c>
      <c r="AG12" s="46">
        <f t="shared" si="10"/>
        <v>-100</v>
      </c>
      <c r="AH12" s="45"/>
      <c r="AI12" s="46">
        <v>7396.22681</v>
      </c>
      <c r="AJ12" s="46">
        <f t="shared" si="11"/>
        <v>-100</v>
      </c>
      <c r="AK12" s="90"/>
      <c r="AL12" s="46">
        <v>7649.434695</v>
      </c>
      <c r="AM12" s="46">
        <f t="shared" si="12"/>
        <v>-100</v>
      </c>
    </row>
    <row r="13" ht="22.15" customHeight="1" spans="1:39">
      <c r="A13" s="43" t="s">
        <v>137</v>
      </c>
      <c r="B13" s="60"/>
      <c r="C13" s="44"/>
      <c r="D13" s="45">
        <v>46138.628032</v>
      </c>
      <c r="E13" s="46">
        <v>37529.390526</v>
      </c>
      <c r="F13" s="46">
        <f t="shared" si="1"/>
        <v>22.9399875280032</v>
      </c>
      <c r="G13" s="45">
        <v>64272.86</v>
      </c>
      <c r="H13" s="46">
        <v>78200.352086</v>
      </c>
      <c r="I13" s="46">
        <f t="shared" si="2"/>
        <v>-17.8100119941703</v>
      </c>
      <c r="J13" s="45">
        <v>78032.19221</v>
      </c>
      <c r="K13" s="46">
        <v>90537.180239</v>
      </c>
      <c r="L13" s="46">
        <f t="shared" si="3"/>
        <v>-13.8119919308171</v>
      </c>
      <c r="M13" s="45">
        <v>81643.517326</v>
      </c>
      <c r="N13" s="46">
        <v>93277.428315</v>
      </c>
      <c r="O13" s="46">
        <f t="shared" si="4"/>
        <v>-12.4723753636432</v>
      </c>
      <c r="P13" s="45">
        <v>84493.076162</v>
      </c>
      <c r="Q13" s="46">
        <v>95167.441359</v>
      </c>
      <c r="R13" s="46">
        <f t="shared" si="5"/>
        <v>-11.216404522985</v>
      </c>
      <c r="S13" s="90">
        <v>88934.232165</v>
      </c>
      <c r="T13" s="46">
        <v>109703.384214</v>
      </c>
      <c r="U13" s="46">
        <f t="shared" si="6"/>
        <v>-18.9320978544156</v>
      </c>
      <c r="V13" s="45">
        <v>93291.594417</v>
      </c>
      <c r="W13" s="46">
        <v>112083.886251</v>
      </c>
      <c r="X13" s="46">
        <f t="shared" si="7"/>
        <v>-16.7662743170028</v>
      </c>
      <c r="Y13" s="45">
        <v>99081.719148</v>
      </c>
      <c r="Z13" s="46">
        <v>113641.722316</v>
      </c>
      <c r="AA13" s="46">
        <f t="shared" si="8"/>
        <v>-12.8121986109234</v>
      </c>
      <c r="AB13" s="45">
        <v>106312.00687</v>
      </c>
      <c r="AC13" s="46">
        <v>115441.685195</v>
      </c>
      <c r="AD13" s="46">
        <f t="shared" si="9"/>
        <v>-7.90847630955705</v>
      </c>
      <c r="AE13" s="45"/>
      <c r="AF13" s="46">
        <v>117248.212673</v>
      </c>
      <c r="AG13" s="46">
        <f t="shared" si="10"/>
        <v>-100</v>
      </c>
      <c r="AH13" s="45"/>
      <c r="AI13" s="46">
        <v>118680.393374</v>
      </c>
      <c r="AJ13" s="46">
        <f t="shared" si="11"/>
        <v>-100</v>
      </c>
      <c r="AK13" s="90"/>
      <c r="AL13" s="46">
        <v>119865.46724</v>
      </c>
      <c r="AM13" s="46">
        <f t="shared" si="12"/>
        <v>-100</v>
      </c>
    </row>
    <row r="14" customFormat="1" ht="22.15" customHeight="1" spans="1:39">
      <c r="A14" s="43" t="s">
        <v>46</v>
      </c>
      <c r="B14" s="60"/>
      <c r="C14" s="44"/>
      <c r="D14" s="45"/>
      <c r="E14" s="46"/>
      <c r="F14" s="46"/>
      <c r="G14" s="45">
        <v>249.710455</v>
      </c>
      <c r="H14" s="46">
        <v>193.793086</v>
      </c>
      <c r="I14" s="46">
        <f t="shared" si="2"/>
        <v>28.8541609786842</v>
      </c>
      <c r="J14" s="45">
        <v>374.249417</v>
      </c>
      <c r="K14" s="46">
        <v>1012.042923</v>
      </c>
      <c r="L14" s="46">
        <f t="shared" si="3"/>
        <v>-63.0204007661442</v>
      </c>
      <c r="M14" s="45">
        <v>495.787667</v>
      </c>
      <c r="N14" s="46">
        <v>385.212702</v>
      </c>
      <c r="O14" s="46">
        <f t="shared" si="4"/>
        <v>28.7049114491557</v>
      </c>
      <c r="P14" s="45">
        <v>619.95173</v>
      </c>
      <c r="Q14" s="46">
        <v>483.119024</v>
      </c>
      <c r="R14" s="46">
        <f t="shared" si="5"/>
        <v>28.3227733131039</v>
      </c>
      <c r="S14" s="90">
        <v>748.40947</v>
      </c>
      <c r="T14" s="46">
        <v>581.646776</v>
      </c>
      <c r="U14" s="46">
        <f t="shared" si="6"/>
        <v>28.6707845518944</v>
      </c>
      <c r="V14" s="45">
        <v>872.559112</v>
      </c>
      <c r="W14" s="46">
        <v>681.076624</v>
      </c>
      <c r="X14" s="46">
        <f t="shared" si="7"/>
        <v>28.1146762717259</v>
      </c>
      <c r="Y14" s="45">
        <v>1003.243082</v>
      </c>
      <c r="Z14" s="46">
        <v>784.719256</v>
      </c>
      <c r="AA14" s="46">
        <f t="shared" si="8"/>
        <v>27.8473892833847</v>
      </c>
      <c r="AB14" s="45">
        <v>1136.001591</v>
      </c>
      <c r="AC14" s="46">
        <v>891.03634</v>
      </c>
      <c r="AD14" s="46">
        <f t="shared" si="9"/>
        <v>27.4921728781567</v>
      </c>
      <c r="AE14" s="45"/>
      <c r="AF14" s="46">
        <v>1000.953821</v>
      </c>
      <c r="AG14" s="46">
        <f t="shared" si="10"/>
        <v>-100</v>
      </c>
      <c r="AH14" s="45"/>
      <c r="AI14" s="46">
        <v>1104.441437</v>
      </c>
      <c r="AJ14" s="46">
        <f t="shared" si="11"/>
        <v>-100</v>
      </c>
      <c r="AK14" s="90"/>
      <c r="AL14" s="46">
        <v>1211.407242</v>
      </c>
      <c r="AM14" s="46">
        <f t="shared" si="12"/>
        <v>-100</v>
      </c>
    </row>
    <row r="15" customFormat="1" ht="22.15" customHeight="1" spans="1:39">
      <c r="A15" s="43" t="s">
        <v>47</v>
      </c>
      <c r="B15" s="60"/>
      <c r="C15" s="44"/>
      <c r="D15" s="45"/>
      <c r="E15" s="46"/>
      <c r="F15" s="46"/>
      <c r="G15" s="45">
        <v>337.832484999998</v>
      </c>
      <c r="H15" s="46">
        <v>193.793086</v>
      </c>
      <c r="I15" s="46">
        <f t="shared" si="2"/>
        <v>74.3263869589228</v>
      </c>
      <c r="J15" s="45">
        <v>561.516068000004</v>
      </c>
      <c r="K15" s="46">
        <v>670.358507000005</v>
      </c>
      <c r="L15" s="46">
        <f t="shared" si="3"/>
        <v>-16.2364522659813</v>
      </c>
      <c r="M15" s="45">
        <v>659.672981999999</v>
      </c>
      <c r="N15" s="46">
        <v>822.876508999999</v>
      </c>
      <c r="O15" s="46">
        <f t="shared" si="4"/>
        <v>-19.8332951803829</v>
      </c>
      <c r="P15" s="45">
        <v>758.808329999994</v>
      </c>
      <c r="Q15" s="46">
        <v>930.404013999999</v>
      </c>
      <c r="R15" s="46">
        <f t="shared" si="5"/>
        <v>-18.4431366823408</v>
      </c>
      <c r="S15" s="90">
        <v>897.128038999992</v>
      </c>
      <c r="T15" s="46">
        <v>1034.46112999999</v>
      </c>
      <c r="U15" s="46">
        <f t="shared" si="6"/>
        <v>-13.2758096962038</v>
      </c>
      <c r="V15" s="45">
        <v>1004.26922699999</v>
      </c>
      <c r="W15" s="46">
        <v>1137.27219500001</v>
      </c>
      <c r="X15" s="46">
        <f t="shared" si="7"/>
        <v>-11.6949107333112</v>
      </c>
      <c r="Y15" s="45">
        <v>1112.254603</v>
      </c>
      <c r="Z15" s="46">
        <v>1245.73915800001</v>
      </c>
      <c r="AA15" s="46">
        <f t="shared" si="8"/>
        <v>-10.7152893238355</v>
      </c>
      <c r="AB15" s="45">
        <v>1531.11766799999</v>
      </c>
      <c r="AC15" s="46">
        <v>1616.54849399999</v>
      </c>
      <c r="AD15" s="46">
        <f t="shared" si="9"/>
        <v>-5.28476728765543</v>
      </c>
      <c r="AE15" s="45"/>
      <c r="AF15" s="46">
        <v>1925.055334</v>
      </c>
      <c r="AG15" s="46">
        <f t="shared" si="10"/>
        <v>-100</v>
      </c>
      <c r="AH15" s="45"/>
      <c r="AI15" s="46">
        <v>2020.27350199999</v>
      </c>
      <c r="AJ15" s="46">
        <f t="shared" si="11"/>
        <v>-100</v>
      </c>
      <c r="AK15" s="90"/>
      <c r="AL15" s="46">
        <v>2192.89141599999</v>
      </c>
      <c r="AM15" s="46">
        <f t="shared" si="12"/>
        <v>-100</v>
      </c>
    </row>
    <row r="16" customFormat="1" ht="22.15" customHeight="1" spans="1:39">
      <c r="A16" s="43" t="s">
        <v>48</v>
      </c>
      <c r="B16" s="60"/>
      <c r="C16" s="44"/>
      <c r="D16" s="45"/>
      <c r="E16" s="46"/>
      <c r="F16" s="46"/>
      <c r="G16" s="45">
        <v>10.365495</v>
      </c>
      <c r="H16" s="46">
        <v>433.301436999998</v>
      </c>
      <c r="I16" s="46">
        <f t="shared" si="2"/>
        <v>-97.6077866088406</v>
      </c>
      <c r="J16" s="45">
        <v>30.837533</v>
      </c>
      <c r="K16" s="46">
        <v>4.107689</v>
      </c>
      <c r="L16" s="46">
        <f t="shared" si="3"/>
        <v>650.727063319545</v>
      </c>
      <c r="M16" s="87">
        <v>31.620791</v>
      </c>
      <c r="N16" s="46">
        <v>4.486277</v>
      </c>
      <c r="O16" s="46">
        <f t="shared" si="4"/>
        <v>604.833673890399</v>
      </c>
      <c r="P16" s="45">
        <v>32.259316</v>
      </c>
      <c r="Q16" s="46">
        <v>5.055543</v>
      </c>
      <c r="R16" s="46">
        <f t="shared" si="5"/>
        <v>538.097945166325</v>
      </c>
      <c r="S16" s="90">
        <v>33.061674</v>
      </c>
      <c r="T16" s="46">
        <v>6.32191</v>
      </c>
      <c r="U16" s="46">
        <f t="shared" si="6"/>
        <v>422.969703776232</v>
      </c>
      <c r="V16" s="45">
        <v>35.411867</v>
      </c>
      <c r="W16" s="46">
        <v>8.002668</v>
      </c>
      <c r="X16" s="46">
        <f t="shared" si="7"/>
        <v>342.500763495374</v>
      </c>
      <c r="Y16" s="45">
        <v>37.959131</v>
      </c>
      <c r="Z16" s="46">
        <v>10.030679</v>
      </c>
      <c r="AA16" s="46">
        <f t="shared" si="8"/>
        <v>278.430323610196</v>
      </c>
      <c r="AB16" s="45">
        <v>41.95263</v>
      </c>
      <c r="AC16" s="46">
        <v>12.342723</v>
      </c>
      <c r="AD16" s="46">
        <f t="shared" si="9"/>
        <v>239.897687082502</v>
      </c>
      <c r="AE16" s="45"/>
      <c r="AF16" s="46">
        <v>13.255926</v>
      </c>
      <c r="AG16" s="46">
        <f t="shared" si="10"/>
        <v>-100</v>
      </c>
      <c r="AH16" s="45"/>
      <c r="AI16" s="46">
        <v>16.118269</v>
      </c>
      <c r="AJ16" s="46">
        <f t="shared" si="11"/>
        <v>-100</v>
      </c>
      <c r="AK16" s="90"/>
      <c r="AL16" s="46">
        <v>16.934713</v>
      </c>
      <c r="AM16" s="46">
        <f t="shared" si="12"/>
        <v>-100</v>
      </c>
    </row>
    <row r="17" s="26" customFormat="1" ht="22.15" customHeight="1" spans="1:39">
      <c r="A17" s="62" t="s">
        <v>138</v>
      </c>
      <c r="B17" s="63"/>
      <c r="C17" s="64"/>
      <c r="D17" s="65">
        <v>7764.023653</v>
      </c>
      <c r="E17" s="66">
        <v>5958.947013</v>
      </c>
      <c r="F17" s="66">
        <f t="shared" ref="F17:F25" si="13">SUM(D17-E17)/E17*100</f>
        <v>30.2918726422983</v>
      </c>
      <c r="G17" s="65">
        <v>17191.746569</v>
      </c>
      <c r="H17" s="66">
        <v>15612.253478</v>
      </c>
      <c r="I17" s="66">
        <f t="shared" ref="I17:I25" si="14">SUM(G17-H17)/H17*100</f>
        <v>10.1170090097867</v>
      </c>
      <c r="J17" s="65">
        <v>23377.036824</v>
      </c>
      <c r="K17" s="66">
        <v>22203.15213</v>
      </c>
      <c r="L17" s="66">
        <f t="shared" ref="L17:L25" si="15">SUM(J17-K17)/K17*100</f>
        <v>5.28701819960914</v>
      </c>
      <c r="M17" s="88">
        <v>26164.655417</v>
      </c>
      <c r="N17" s="66">
        <v>27313.679808</v>
      </c>
      <c r="O17" s="66">
        <f t="shared" ref="O17:O25" si="16">SUM(M17-N17)/N17*100</f>
        <v>-4.20677257358585</v>
      </c>
      <c r="P17" s="66">
        <v>28314.542882</v>
      </c>
      <c r="Q17" s="66">
        <v>31237.131748</v>
      </c>
      <c r="R17" s="66">
        <f t="shared" ref="R17:R25" si="17">SUM(P17-Q17)/Q17*100</f>
        <v>-9.35613707934987</v>
      </c>
      <c r="S17" s="97">
        <v>30405.62692</v>
      </c>
      <c r="T17" s="66">
        <v>34877.428929</v>
      </c>
      <c r="U17" s="66">
        <f t="shared" ref="U17:U25" si="18">SUM(S17-T17)/T17*100</f>
        <v>-12.8214783781891</v>
      </c>
      <c r="V17" s="66">
        <v>32364.263066</v>
      </c>
      <c r="W17" s="66">
        <v>38401.213437</v>
      </c>
      <c r="X17" s="66">
        <f t="shared" ref="X17:X25" si="19">SUM(V17-W17)/W17*100</f>
        <v>-15.7207281506978</v>
      </c>
      <c r="Y17" s="66">
        <v>34591.519025</v>
      </c>
      <c r="Z17" s="66">
        <v>42014.512492</v>
      </c>
      <c r="AA17" s="66">
        <f t="shared" ref="AA17:AA25" si="20">SUM(Y17-Z17)/Z17*100</f>
        <v>-17.667689154821</v>
      </c>
      <c r="AB17" s="66">
        <v>37085.115407</v>
      </c>
      <c r="AC17" s="66">
        <v>45210.586722</v>
      </c>
      <c r="AD17" s="66">
        <f t="shared" ref="AD17:AD25" si="21">SUM(AB17-AC17)/AC17*100</f>
        <v>-17.9724969396295</v>
      </c>
      <c r="AE17" s="66"/>
      <c r="AF17" s="66">
        <v>47887.80466</v>
      </c>
      <c r="AG17" s="66">
        <f t="shared" ref="AG17:AG25" si="22">SUM(AE17-AF17)/AF17*100</f>
        <v>-100</v>
      </c>
      <c r="AH17" s="66"/>
      <c r="AI17" s="66">
        <v>51144.116208</v>
      </c>
      <c r="AJ17" s="66">
        <f t="shared" ref="AJ17:AJ25" si="23">SUM(AH17-AI17)/AI17*100</f>
        <v>-100</v>
      </c>
      <c r="AK17" s="101"/>
      <c r="AL17" s="66">
        <v>55442.246677</v>
      </c>
      <c r="AM17" s="66">
        <f t="shared" ref="AM17:AM25" si="24">SUM(AK17-AL17)/AL17*100</f>
        <v>-100</v>
      </c>
    </row>
    <row r="18" s="26" customFormat="1" ht="22.15" customHeight="1" spans="1:39">
      <c r="A18" s="62" t="s">
        <v>139</v>
      </c>
      <c r="B18" s="63"/>
      <c r="C18" s="64"/>
      <c r="D18" s="65">
        <v>21387.121608</v>
      </c>
      <c r="E18" s="66">
        <v>17712.788273</v>
      </c>
      <c r="F18" s="66">
        <f t="shared" si="13"/>
        <v>20.7439578589717</v>
      </c>
      <c r="G18" s="65">
        <v>48555.78</v>
      </c>
      <c r="H18" s="66">
        <v>44286.179636</v>
      </c>
      <c r="I18" s="66">
        <f t="shared" si="14"/>
        <v>9.64093177395971</v>
      </c>
      <c r="J18" s="65">
        <v>69192.634026</v>
      </c>
      <c r="K18" s="66">
        <v>54872.098364</v>
      </c>
      <c r="L18" s="66">
        <f t="shared" si="15"/>
        <v>26.0980281216934</v>
      </c>
      <c r="M18" s="88">
        <v>73936.271036</v>
      </c>
      <c r="N18" s="66">
        <v>58522.207706</v>
      </c>
      <c r="O18" s="66">
        <f t="shared" si="16"/>
        <v>26.3388274882522</v>
      </c>
      <c r="P18" s="66">
        <v>77883.81231</v>
      </c>
      <c r="Q18" s="66">
        <v>61182.468115</v>
      </c>
      <c r="R18" s="66">
        <f t="shared" si="17"/>
        <v>27.2975980040683</v>
      </c>
      <c r="S18" s="97">
        <v>82725.035696</v>
      </c>
      <c r="T18" s="66">
        <v>65416.646616</v>
      </c>
      <c r="U18" s="66">
        <f t="shared" si="18"/>
        <v>26.4586920537235</v>
      </c>
      <c r="V18" s="66">
        <v>87155.871998</v>
      </c>
      <c r="W18" s="66">
        <v>68972.757467</v>
      </c>
      <c r="X18" s="66">
        <f t="shared" si="19"/>
        <v>26.3627484223749</v>
      </c>
      <c r="Y18" s="66">
        <v>92981.429678</v>
      </c>
      <c r="Z18" s="66">
        <v>72857.616535</v>
      </c>
      <c r="AA18" s="66">
        <f t="shared" si="20"/>
        <v>27.6207404250354</v>
      </c>
      <c r="AB18" s="66">
        <v>99738.000369</v>
      </c>
      <c r="AC18" s="66">
        <v>76576.739525</v>
      </c>
      <c r="AD18" s="66">
        <f t="shared" si="21"/>
        <v>30.2458174475273</v>
      </c>
      <c r="AE18" s="66"/>
      <c r="AF18" s="66">
        <v>79721.975231</v>
      </c>
      <c r="AG18" s="66">
        <f t="shared" si="22"/>
        <v>-100</v>
      </c>
      <c r="AH18" s="66"/>
      <c r="AI18" s="66">
        <v>82884.029077</v>
      </c>
      <c r="AJ18" s="66">
        <f t="shared" si="23"/>
        <v>-100</v>
      </c>
      <c r="AK18" s="101"/>
      <c r="AL18" s="66">
        <v>88935.635144</v>
      </c>
      <c r="AM18" s="66">
        <f t="shared" si="24"/>
        <v>-100</v>
      </c>
    </row>
    <row r="19" s="27" customFormat="1" ht="22.15" customHeight="1" spans="1:39">
      <c r="A19" s="67" t="s">
        <v>140</v>
      </c>
      <c r="B19" s="68"/>
      <c r="C19" s="69"/>
      <c r="D19" s="70">
        <v>105.708076</v>
      </c>
      <c r="E19" s="71">
        <v>122.959213</v>
      </c>
      <c r="F19" s="71">
        <f t="shared" si="13"/>
        <v>-14.0299669940145</v>
      </c>
      <c r="G19" s="70">
        <v>115.972903</v>
      </c>
      <c r="H19" s="71">
        <v>142.953947</v>
      </c>
      <c r="I19" s="71">
        <f t="shared" si="14"/>
        <v>-18.8739412700511</v>
      </c>
      <c r="J19" s="70">
        <v>150.710797</v>
      </c>
      <c r="K19" s="71">
        <v>194.051383</v>
      </c>
      <c r="L19" s="71">
        <f t="shared" si="15"/>
        <v>-22.3345926887828</v>
      </c>
      <c r="M19" s="89">
        <v>189.557878</v>
      </c>
      <c r="N19" s="71">
        <v>221.028197</v>
      </c>
      <c r="O19" s="71">
        <f t="shared" si="16"/>
        <v>-14.2381467284014</v>
      </c>
      <c r="P19" s="70">
        <v>277.212336</v>
      </c>
      <c r="Q19" s="71">
        <v>413.771509</v>
      </c>
      <c r="R19" s="71">
        <f t="shared" si="17"/>
        <v>-33.003522482743</v>
      </c>
      <c r="S19" s="98">
        <v>481.258546</v>
      </c>
      <c r="T19" s="71">
        <v>572.71364918</v>
      </c>
      <c r="U19" s="71">
        <f t="shared" si="18"/>
        <v>-15.9687311994299</v>
      </c>
      <c r="V19" s="70">
        <v>532.435785</v>
      </c>
      <c r="W19" s="71">
        <v>603.081308</v>
      </c>
      <c r="X19" s="71">
        <f t="shared" si="19"/>
        <v>-11.7140959374586</v>
      </c>
      <c r="Y19" s="70">
        <v>610.594717</v>
      </c>
      <c r="Z19" s="71">
        <v>692.469499</v>
      </c>
      <c r="AA19" s="71">
        <f t="shared" si="20"/>
        <v>-11.8235939804188</v>
      </c>
      <c r="AB19" s="70">
        <v>627.833809</v>
      </c>
      <c r="AC19" s="71">
        <v>719.104148</v>
      </c>
      <c r="AD19" s="71">
        <f t="shared" si="21"/>
        <v>-12.6922281360557</v>
      </c>
      <c r="AE19" s="70"/>
      <c r="AF19" s="71">
        <v>749.033154</v>
      </c>
      <c r="AG19" s="71">
        <f t="shared" si="22"/>
        <v>-100</v>
      </c>
      <c r="AH19" s="70"/>
      <c r="AI19" s="71">
        <v>796.94889</v>
      </c>
      <c r="AJ19" s="71">
        <f t="shared" si="23"/>
        <v>-100</v>
      </c>
      <c r="AK19" s="98"/>
      <c r="AL19" s="71">
        <v>826.552209</v>
      </c>
      <c r="AM19" s="71">
        <f t="shared" si="24"/>
        <v>-100</v>
      </c>
    </row>
    <row r="20" s="27" customFormat="1" ht="22.15" customHeight="1" spans="1:39">
      <c r="A20" s="72" t="s">
        <v>141</v>
      </c>
      <c r="B20" s="73"/>
      <c r="C20" s="74"/>
      <c r="D20" s="70">
        <v>9344.296226</v>
      </c>
      <c r="E20" s="71">
        <v>8339.467977</v>
      </c>
      <c r="F20" s="71">
        <f t="shared" si="13"/>
        <v>12.0490689786361</v>
      </c>
      <c r="G20" s="70">
        <v>15687.478219</v>
      </c>
      <c r="H20" s="71">
        <v>14227.560459</v>
      </c>
      <c r="I20" s="71">
        <f t="shared" si="14"/>
        <v>10.2611952639884</v>
      </c>
      <c r="J20" s="70">
        <v>22783.893971</v>
      </c>
      <c r="K20" s="71">
        <v>20861.788929</v>
      </c>
      <c r="L20" s="71">
        <f t="shared" si="15"/>
        <v>9.21351974435942</v>
      </c>
      <c r="M20" s="70">
        <v>29188.468463</v>
      </c>
      <c r="N20" s="71">
        <v>26963.861441</v>
      </c>
      <c r="O20" s="71">
        <f t="shared" si="16"/>
        <v>8.2503280432133</v>
      </c>
      <c r="P20" s="70">
        <v>34886.763387</v>
      </c>
      <c r="Q20" s="71">
        <v>31935.785813</v>
      </c>
      <c r="R20" s="71">
        <f t="shared" si="17"/>
        <v>9.24034746249693</v>
      </c>
      <c r="S20" s="98">
        <v>40460.065688</v>
      </c>
      <c r="T20" s="71">
        <v>36810.000377</v>
      </c>
      <c r="U20" s="71">
        <f t="shared" si="18"/>
        <v>9.915961080187</v>
      </c>
      <c r="V20" s="70">
        <v>45834.3</v>
      </c>
      <c r="W20" s="71">
        <v>41578.957793</v>
      </c>
      <c r="X20" s="71">
        <f t="shared" si="19"/>
        <v>10.2343647673545</v>
      </c>
      <c r="Y20" s="70">
        <v>51225.421417</v>
      </c>
      <c r="Z20" s="71">
        <v>46648.12457</v>
      </c>
      <c r="AA20" s="71">
        <f t="shared" si="20"/>
        <v>9.81239200759577</v>
      </c>
      <c r="AB20" s="70">
        <v>57553.518417</v>
      </c>
      <c r="AC20" s="71">
        <v>52800.389842</v>
      </c>
      <c r="AD20" s="71">
        <f t="shared" si="21"/>
        <v>9.00207098701973</v>
      </c>
      <c r="AE20" s="70"/>
      <c r="AF20" s="71">
        <v>58070.266281</v>
      </c>
      <c r="AG20" s="71">
        <f t="shared" si="22"/>
        <v>-100</v>
      </c>
      <c r="AH20" s="70"/>
      <c r="AI20" s="71">
        <v>64171.366972</v>
      </c>
      <c r="AJ20" s="71">
        <f t="shared" si="23"/>
        <v>-100</v>
      </c>
      <c r="AK20" s="98"/>
      <c r="AL20" s="71">
        <v>72813.468875</v>
      </c>
      <c r="AM20" s="71">
        <f t="shared" si="24"/>
        <v>-100</v>
      </c>
    </row>
    <row r="21" s="27" customFormat="1" ht="22.15" customHeight="1" spans="1:39">
      <c r="A21" s="75" t="s">
        <v>142</v>
      </c>
      <c r="B21" s="76"/>
      <c r="C21" s="74" t="s">
        <v>143</v>
      </c>
      <c r="D21" s="77">
        <v>9585</v>
      </c>
      <c r="E21" s="78">
        <v>16098</v>
      </c>
      <c r="F21" s="71">
        <f t="shared" si="13"/>
        <v>-40.4584420424898</v>
      </c>
      <c r="G21" s="77">
        <v>16202</v>
      </c>
      <c r="H21" s="78">
        <v>17678</v>
      </c>
      <c r="I21" s="71">
        <f t="shared" si="14"/>
        <v>-8.34936078741939</v>
      </c>
      <c r="J21" s="77">
        <v>22205</v>
      </c>
      <c r="K21" s="78">
        <v>22546</v>
      </c>
      <c r="L21" s="71">
        <f t="shared" si="15"/>
        <v>-1.51246340814335</v>
      </c>
      <c r="M21" s="77">
        <v>27797</v>
      </c>
      <c r="N21" s="78">
        <v>26958</v>
      </c>
      <c r="O21" s="71">
        <f t="shared" si="16"/>
        <v>3.11224868313673</v>
      </c>
      <c r="P21" s="77">
        <v>33322</v>
      </c>
      <c r="Q21" s="78">
        <v>31324</v>
      </c>
      <c r="R21" s="71">
        <f t="shared" si="17"/>
        <v>6.37849572213</v>
      </c>
      <c r="S21" s="99">
        <v>38204</v>
      </c>
      <c r="T21" s="78">
        <v>35449</v>
      </c>
      <c r="U21" s="71">
        <f t="shared" si="18"/>
        <v>7.77172839854439</v>
      </c>
      <c r="V21" s="70">
        <v>43329</v>
      </c>
      <c r="W21" s="78">
        <v>40257</v>
      </c>
      <c r="X21" s="71">
        <f t="shared" si="19"/>
        <v>7.6309710112527</v>
      </c>
      <c r="Y21" s="70">
        <v>47242</v>
      </c>
      <c r="Z21" s="78">
        <v>46789</v>
      </c>
      <c r="AA21" s="71">
        <f t="shared" si="20"/>
        <v>0.968176280749749</v>
      </c>
      <c r="AB21" s="70">
        <v>50043</v>
      </c>
      <c r="AC21" s="78">
        <v>54990</v>
      </c>
      <c r="AD21" s="71">
        <f t="shared" si="21"/>
        <v>-8.9961811238407</v>
      </c>
      <c r="AE21" s="70"/>
      <c r="AF21" s="78">
        <v>61076</v>
      </c>
      <c r="AG21" s="71">
        <f t="shared" si="22"/>
        <v>-100</v>
      </c>
      <c r="AH21" s="70"/>
      <c r="AI21" s="78">
        <v>67177</v>
      </c>
      <c r="AJ21" s="71">
        <f t="shared" si="23"/>
        <v>-100</v>
      </c>
      <c r="AK21" s="99"/>
      <c r="AL21" s="78">
        <v>74574</v>
      </c>
      <c r="AM21" s="71">
        <f t="shared" si="24"/>
        <v>-100</v>
      </c>
    </row>
    <row r="22" s="27" customFormat="1" ht="22.15" customHeight="1" spans="1:39">
      <c r="A22" s="79"/>
      <c r="B22" s="80"/>
      <c r="C22" s="81" t="s">
        <v>71</v>
      </c>
      <c r="D22" s="70">
        <v>1671.602686</v>
      </c>
      <c r="E22" s="71">
        <v>2003.801347</v>
      </c>
      <c r="F22" s="71">
        <f t="shared" si="13"/>
        <v>-16.5784228809584</v>
      </c>
      <c r="G22" s="70">
        <v>2789.73282</v>
      </c>
      <c r="H22" s="71">
        <v>2998.874648</v>
      </c>
      <c r="I22" s="71">
        <f t="shared" si="14"/>
        <v>-6.9740103388276</v>
      </c>
      <c r="J22" s="70">
        <v>3783.906156</v>
      </c>
      <c r="K22" s="71">
        <v>3775.901968</v>
      </c>
      <c r="L22" s="71">
        <f t="shared" si="15"/>
        <v>0.211980821213944</v>
      </c>
      <c r="M22" s="70">
        <v>4720.218</v>
      </c>
      <c r="N22" s="71">
        <v>4487.038627</v>
      </c>
      <c r="O22" s="71">
        <f t="shared" si="16"/>
        <v>5.19673201823765</v>
      </c>
      <c r="P22" s="70">
        <v>5639.654023</v>
      </c>
      <c r="Q22" s="71">
        <v>5224.215144</v>
      </c>
      <c r="R22" s="71">
        <f t="shared" si="17"/>
        <v>7.95217784009395</v>
      </c>
      <c r="S22" s="98">
        <v>6443.739379</v>
      </c>
      <c r="T22" s="71">
        <v>5952.17528234</v>
      </c>
      <c r="U22" s="71">
        <f t="shared" si="18"/>
        <v>8.25856217840999</v>
      </c>
      <c r="V22" s="70">
        <v>7269.6</v>
      </c>
      <c r="W22" s="71">
        <v>6733.638981</v>
      </c>
      <c r="X22" s="71">
        <f t="shared" si="19"/>
        <v>7.95945580855013</v>
      </c>
      <c r="Y22" s="70">
        <v>7528.869091</v>
      </c>
      <c r="Z22" s="71">
        <v>7827.108515</v>
      </c>
      <c r="AA22" s="71">
        <f t="shared" si="20"/>
        <v>-3.81033971138191</v>
      </c>
      <c r="AB22" s="70">
        <v>8252.428068</v>
      </c>
      <c r="AC22" s="71">
        <v>9213.973114</v>
      </c>
      <c r="AD22" s="71">
        <f t="shared" si="21"/>
        <v>-10.4357266306649</v>
      </c>
      <c r="AE22" s="70"/>
      <c r="AF22" s="71">
        <v>10212.024649</v>
      </c>
      <c r="AG22" s="71">
        <f t="shared" si="22"/>
        <v>-100</v>
      </c>
      <c r="AH22" s="70"/>
      <c r="AI22" s="71">
        <v>11211.471749</v>
      </c>
      <c r="AJ22" s="71">
        <f t="shared" si="23"/>
        <v>-100</v>
      </c>
      <c r="AK22" s="98"/>
      <c r="AL22" s="71">
        <v>12452.853979</v>
      </c>
      <c r="AM22" s="71">
        <f t="shared" si="24"/>
        <v>-100</v>
      </c>
    </row>
    <row r="23" s="27" customFormat="1" ht="22.15" customHeight="1" spans="1:39">
      <c r="A23" s="75" t="s">
        <v>144</v>
      </c>
      <c r="B23" s="76"/>
      <c r="C23" s="74" t="s">
        <v>145</v>
      </c>
      <c r="D23" s="70">
        <v>58091</v>
      </c>
      <c r="E23" s="78">
        <v>41170</v>
      </c>
      <c r="F23" s="71">
        <f t="shared" si="13"/>
        <v>41.1003157639058</v>
      </c>
      <c r="G23" s="77">
        <v>81889</v>
      </c>
      <c r="H23" s="78">
        <v>70098</v>
      </c>
      <c r="I23" s="71">
        <f t="shared" si="14"/>
        <v>16.8207366829296</v>
      </c>
      <c r="J23" s="77">
        <v>117655</v>
      </c>
      <c r="K23" s="78">
        <v>102573</v>
      </c>
      <c r="L23" s="71">
        <f t="shared" si="15"/>
        <v>14.7036744562409</v>
      </c>
      <c r="M23" s="77">
        <v>149285</v>
      </c>
      <c r="N23" s="78">
        <v>131659</v>
      </c>
      <c r="O23" s="71">
        <f t="shared" si="16"/>
        <v>13.3876149750492</v>
      </c>
      <c r="P23" s="77">
        <v>217981</v>
      </c>
      <c r="Q23" s="78">
        <v>157563</v>
      </c>
      <c r="R23" s="71">
        <f t="shared" si="17"/>
        <v>38.3452968019142</v>
      </c>
      <c r="S23" s="99">
        <v>250834</v>
      </c>
      <c r="T23" s="78">
        <v>180698</v>
      </c>
      <c r="U23" s="71">
        <f t="shared" si="18"/>
        <v>38.8139326389888</v>
      </c>
      <c r="V23" s="70">
        <v>232955</v>
      </c>
      <c r="W23" s="78">
        <v>205820</v>
      </c>
      <c r="X23" s="71">
        <f t="shared" si="19"/>
        <v>13.1838499659897</v>
      </c>
      <c r="Y23" s="70">
        <v>262898</v>
      </c>
      <c r="Z23" s="78">
        <v>232329</v>
      </c>
      <c r="AA23" s="71">
        <f t="shared" si="20"/>
        <v>13.157634216994</v>
      </c>
      <c r="AB23" s="70">
        <v>299245</v>
      </c>
      <c r="AC23" s="78">
        <v>264307</v>
      </c>
      <c r="AD23" s="71">
        <f t="shared" si="21"/>
        <v>13.2187191409989</v>
      </c>
      <c r="AE23" s="70"/>
      <c r="AF23" s="78">
        <v>291775</v>
      </c>
      <c r="AG23" s="71">
        <f t="shared" si="22"/>
        <v>-100</v>
      </c>
      <c r="AH23" s="70"/>
      <c r="AI23" s="78">
        <v>323163</v>
      </c>
      <c r="AJ23" s="71">
        <f t="shared" si="23"/>
        <v>-100</v>
      </c>
      <c r="AK23" s="99"/>
      <c r="AL23" s="78">
        <v>366366</v>
      </c>
      <c r="AM23" s="71">
        <f t="shared" si="24"/>
        <v>-100</v>
      </c>
    </row>
    <row r="24" s="27" customFormat="1" ht="22.15" customHeight="1" spans="1:39">
      <c r="A24" s="79"/>
      <c r="B24" s="80"/>
      <c r="C24" s="81" t="s">
        <v>71</v>
      </c>
      <c r="D24" s="70">
        <v>9297.433184</v>
      </c>
      <c r="E24" s="71">
        <v>8167.843817</v>
      </c>
      <c r="F24" s="71">
        <f t="shared" si="13"/>
        <v>13.8297131079924</v>
      </c>
      <c r="G24" s="70">
        <v>15353.842136</v>
      </c>
      <c r="H24" s="71">
        <v>13897.427354</v>
      </c>
      <c r="I24" s="71">
        <f t="shared" si="14"/>
        <v>10.4797438036674</v>
      </c>
      <c r="J24" s="70">
        <v>22258.084199</v>
      </c>
      <c r="K24" s="71">
        <v>20319.366924</v>
      </c>
      <c r="L24" s="71">
        <f t="shared" si="15"/>
        <v>9.54122873144293</v>
      </c>
      <c r="M24" s="70">
        <v>28500.192792</v>
      </c>
      <c r="N24" s="71">
        <v>26261.368836</v>
      </c>
      <c r="O24" s="71">
        <f t="shared" si="16"/>
        <v>8.52516093118089</v>
      </c>
      <c r="P24" s="70">
        <v>34655.837938</v>
      </c>
      <c r="Q24" s="71">
        <v>31120.955843</v>
      </c>
      <c r="R24" s="71">
        <f t="shared" si="17"/>
        <v>11.3585267523044</v>
      </c>
      <c r="S24" s="98">
        <v>40200.055424</v>
      </c>
      <c r="T24" s="71">
        <v>35857.276732</v>
      </c>
      <c r="U24" s="71">
        <f t="shared" si="18"/>
        <v>12.1112897793613</v>
      </c>
      <c r="V24" s="70">
        <v>44797.71</v>
      </c>
      <c r="W24" s="71">
        <v>40518.563527</v>
      </c>
      <c r="X24" s="71">
        <f t="shared" si="19"/>
        <v>10.5609530558716</v>
      </c>
      <c r="Y24" s="70">
        <v>50061.922821</v>
      </c>
      <c r="Z24" s="71">
        <v>45467.703099</v>
      </c>
      <c r="AA24" s="71">
        <f t="shared" si="20"/>
        <v>10.1043584981557</v>
      </c>
      <c r="AB24" s="70">
        <v>56275.738178</v>
      </c>
      <c r="AC24" s="71">
        <v>51502.810231</v>
      </c>
      <c r="AD24" s="71">
        <f t="shared" si="21"/>
        <v>9.26731556121403</v>
      </c>
      <c r="AE24" s="70"/>
      <c r="AF24" s="71">
        <v>56670.589365</v>
      </c>
      <c r="AG24" s="71">
        <f t="shared" si="22"/>
        <v>-100</v>
      </c>
      <c r="AH24" s="70"/>
      <c r="AI24" s="71">
        <v>62645.553281</v>
      </c>
      <c r="AJ24" s="71">
        <f t="shared" si="23"/>
        <v>-100</v>
      </c>
      <c r="AK24" s="98"/>
      <c r="AL24" s="71">
        <v>71124.228677</v>
      </c>
      <c r="AM24" s="71">
        <f t="shared" si="24"/>
        <v>-100</v>
      </c>
    </row>
    <row r="25" s="27" customFormat="1" ht="22.15" customHeight="1" spans="1:39">
      <c r="A25" s="67" t="s">
        <v>146</v>
      </c>
      <c r="B25" s="68"/>
      <c r="C25" s="69"/>
      <c r="D25" s="70">
        <v>8.652488</v>
      </c>
      <c r="E25" s="71">
        <v>10.43</v>
      </c>
      <c r="F25" s="71">
        <f t="shared" si="13"/>
        <v>-17.04230105465</v>
      </c>
      <c r="G25" s="70">
        <v>17.124541</v>
      </c>
      <c r="H25" s="71">
        <v>20.1234</v>
      </c>
      <c r="I25" s="71">
        <f t="shared" si="14"/>
        <v>-14.9023475158273</v>
      </c>
      <c r="J25" s="70">
        <v>25.857631</v>
      </c>
      <c r="K25" s="71">
        <v>34.285702</v>
      </c>
      <c r="L25" s="71">
        <f t="shared" si="15"/>
        <v>-24.5818825585079</v>
      </c>
      <c r="M25" s="70">
        <v>36.1711946236478</v>
      </c>
      <c r="N25" s="71">
        <v>47.535698</v>
      </c>
      <c r="O25" s="71">
        <f t="shared" si="16"/>
        <v>-23.9073030469695</v>
      </c>
      <c r="P25" s="70">
        <v>50.217052</v>
      </c>
      <c r="Q25" s="71">
        <v>62.306518</v>
      </c>
      <c r="R25" s="71">
        <f t="shared" si="17"/>
        <v>-19.4032123573331</v>
      </c>
      <c r="S25" s="98">
        <v>60.24464</v>
      </c>
      <c r="T25" s="71">
        <v>75.71589404</v>
      </c>
      <c r="U25" s="71">
        <f t="shared" si="18"/>
        <v>-20.4332977060625</v>
      </c>
      <c r="V25" s="70">
        <v>68.13</v>
      </c>
      <c r="W25" s="71">
        <v>95.013284</v>
      </c>
      <c r="X25" s="71">
        <f t="shared" si="19"/>
        <v>-28.2942372563399</v>
      </c>
      <c r="Y25" s="70">
        <v>72.857864</v>
      </c>
      <c r="Z25" s="71">
        <v>103.54704</v>
      </c>
      <c r="AA25" s="71">
        <f t="shared" si="20"/>
        <v>-29.6379075635576</v>
      </c>
      <c r="AB25" s="70">
        <v>77.011287</v>
      </c>
      <c r="AC25" s="71">
        <v>111.062316</v>
      </c>
      <c r="AD25" s="71">
        <f t="shared" si="21"/>
        <v>-30.6593903552308</v>
      </c>
      <c r="AE25" s="70"/>
      <c r="AF25" s="71">
        <v>116.6615</v>
      </c>
      <c r="AG25" s="71">
        <f t="shared" si="22"/>
        <v>-100</v>
      </c>
      <c r="AH25" s="70"/>
      <c r="AI25" s="71">
        <v>126.12874</v>
      </c>
      <c r="AJ25" s="71">
        <f t="shared" si="23"/>
        <v>-100</v>
      </c>
      <c r="AK25" s="98"/>
      <c r="AL25" s="71">
        <v>137.14905</v>
      </c>
      <c r="AM25" s="71">
        <f t="shared" si="24"/>
        <v>-100</v>
      </c>
    </row>
    <row r="26" customHeight="1" spans="1:3">
      <c r="A26" s="82"/>
      <c r="B26" s="82"/>
      <c r="C26" s="82"/>
    </row>
    <row r="28" customHeight="1" spans="38:38">
      <c r="AL28" s="102"/>
    </row>
  </sheetData>
  <mergeCells count="25">
    <mergeCell ref="A2:C2"/>
    <mergeCell ref="B3:C3"/>
    <mergeCell ref="B4:C4"/>
    <mergeCell ref="B5:C5"/>
    <mergeCell ref="B6:C6"/>
    <mergeCell ref="B7:C7"/>
    <mergeCell ref="B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5:C25"/>
    <mergeCell ref="A26:C26"/>
    <mergeCell ref="A3:A5"/>
    <mergeCell ref="A6:A8"/>
    <mergeCell ref="A21:B22"/>
    <mergeCell ref="A23:B24"/>
  </mergeCells>
  <pageMargins left="0.669444444444445" right="0.238888888888889" top="0.786805555555556" bottom="0.432638888888889" header="0.309027777777778" footer="0.309027777777778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F20" sqref="F20"/>
    </sheetView>
  </sheetViews>
  <sheetFormatPr defaultColWidth="8.75" defaultRowHeight="14.25"/>
  <cols>
    <col min="1" max="1" width="11.625" customWidth="1"/>
    <col min="3" max="3" width="7.25" customWidth="1"/>
    <col min="4" max="4" width="6.75" customWidth="1"/>
    <col min="5" max="6" width="10.5" customWidth="1"/>
    <col min="9" max="9" width="7.25" customWidth="1"/>
    <col min="11" max="11" width="12" customWidth="1"/>
    <col min="12" max="13" width="13.875" customWidth="1"/>
  </cols>
  <sheetData>
    <row r="1" ht="36" spans="1:13">
      <c r="A1" s="11" t="s">
        <v>147</v>
      </c>
      <c r="B1" s="11" t="s">
        <v>148</v>
      </c>
      <c r="C1" s="12" t="s">
        <v>149</v>
      </c>
      <c r="D1" s="12" t="s">
        <v>150</v>
      </c>
      <c r="E1" s="13" t="s">
        <v>35</v>
      </c>
      <c r="F1" s="13" t="s">
        <v>37</v>
      </c>
      <c r="G1" s="13" t="s">
        <v>151</v>
      </c>
      <c r="H1" s="13" t="s">
        <v>152</v>
      </c>
      <c r="I1" s="13" t="s">
        <v>153</v>
      </c>
      <c r="K1" s="11" t="s">
        <v>147</v>
      </c>
      <c r="L1" s="5" t="s">
        <v>154</v>
      </c>
      <c r="M1" s="5" t="s">
        <v>155</v>
      </c>
    </row>
    <row r="2" ht="15.95" customHeight="1" spans="1:13">
      <c r="A2" s="14" t="s">
        <v>156</v>
      </c>
      <c r="B2" s="15">
        <v>3218</v>
      </c>
      <c r="C2" s="16">
        <v>283</v>
      </c>
      <c r="D2" s="16">
        <v>78</v>
      </c>
      <c r="E2" s="17">
        <v>6972.26243721829</v>
      </c>
      <c r="F2" s="17">
        <v>2477.16610750914</v>
      </c>
      <c r="G2" s="18">
        <v>74.8229233741146</v>
      </c>
      <c r="H2" s="18">
        <v>9.45855614973262</v>
      </c>
      <c r="I2" s="18">
        <v>2.60695187165775</v>
      </c>
      <c r="K2" s="22" t="s">
        <v>4</v>
      </c>
      <c r="L2" s="23">
        <v>269</v>
      </c>
      <c r="M2" s="23">
        <v>51</v>
      </c>
    </row>
    <row r="3" ht="15.95" customHeight="1" spans="1:13">
      <c r="A3" s="14" t="s">
        <v>4</v>
      </c>
      <c r="B3" s="15">
        <v>2638</v>
      </c>
      <c r="C3" s="16">
        <v>32</v>
      </c>
      <c r="D3" s="16">
        <v>39</v>
      </c>
      <c r="E3" s="17">
        <v>2442.76607278241</v>
      </c>
      <c r="F3" s="17">
        <v>4808.9678358209</v>
      </c>
      <c r="G3" s="18">
        <v>29.0613718411552</v>
      </c>
      <c r="H3" s="18">
        <v>1.20982986767486</v>
      </c>
      <c r="I3" s="18">
        <v>1.47448015122873</v>
      </c>
      <c r="K3" s="22" t="s">
        <v>157</v>
      </c>
      <c r="L3" s="23">
        <v>56</v>
      </c>
      <c r="M3" s="23">
        <v>65</v>
      </c>
    </row>
    <row r="4" ht="15.95" customHeight="1" spans="1:13">
      <c r="A4" s="14" t="s">
        <v>8</v>
      </c>
      <c r="B4" s="15">
        <v>2567</v>
      </c>
      <c r="C4" s="16">
        <v>89</v>
      </c>
      <c r="D4" s="16">
        <v>76</v>
      </c>
      <c r="E4" s="19">
        <v>3140.05016598321</v>
      </c>
      <c r="F4" s="19">
        <v>5606.76321478382</v>
      </c>
      <c r="G4" s="20">
        <v>35.1382937280873</v>
      </c>
      <c r="H4" s="20">
        <v>3.48472983555208</v>
      </c>
      <c r="I4" s="20">
        <v>2.97572435395458</v>
      </c>
      <c r="K4" s="22" t="s">
        <v>15</v>
      </c>
      <c r="L4" s="23">
        <v>23</v>
      </c>
      <c r="M4" s="23">
        <v>144</v>
      </c>
    </row>
    <row r="5" ht="15.95" customHeight="1" spans="1:13">
      <c r="A5" s="14" t="s">
        <v>15</v>
      </c>
      <c r="B5" s="15">
        <v>927</v>
      </c>
      <c r="C5" s="16">
        <v>442</v>
      </c>
      <c r="D5" s="16">
        <v>0</v>
      </c>
      <c r="E5" s="19">
        <v>13256.52</v>
      </c>
      <c r="F5" s="19">
        <v>12962.74</v>
      </c>
      <c r="G5" s="20">
        <v>63.6</v>
      </c>
      <c r="H5" s="20">
        <v>91.13</v>
      </c>
      <c r="I5" s="20">
        <v>0</v>
      </c>
      <c r="K5" s="22" t="s">
        <v>8</v>
      </c>
      <c r="L5" s="23">
        <v>18</v>
      </c>
      <c r="M5" s="23">
        <v>29</v>
      </c>
    </row>
    <row r="6" ht="15.95" customHeight="1" spans="1:13">
      <c r="A6" s="14" t="s">
        <v>7</v>
      </c>
      <c r="B6" s="15">
        <v>657</v>
      </c>
      <c r="C6" s="16">
        <v>84</v>
      </c>
      <c r="D6" s="16">
        <v>14</v>
      </c>
      <c r="E6" s="17">
        <v>5278.27547437849</v>
      </c>
      <c r="F6" s="17">
        <v>3993.65871785029</v>
      </c>
      <c r="G6" s="18">
        <v>49.1628614916286</v>
      </c>
      <c r="H6" s="18">
        <v>14.3100511073254</v>
      </c>
      <c r="I6" s="18">
        <v>2.38500851788756</v>
      </c>
      <c r="K6" s="22" t="s">
        <v>158</v>
      </c>
      <c r="L6" s="23">
        <v>18</v>
      </c>
      <c r="M6" s="23">
        <v>68</v>
      </c>
    </row>
    <row r="7" ht="15.95" customHeight="1" spans="1:13">
      <c r="A7" s="14" t="s">
        <v>157</v>
      </c>
      <c r="B7" s="15">
        <v>448</v>
      </c>
      <c r="C7" s="16">
        <v>-5</v>
      </c>
      <c r="D7" s="16">
        <v>5</v>
      </c>
      <c r="E7" s="19">
        <v>962</v>
      </c>
      <c r="F7" s="19">
        <v>6875</v>
      </c>
      <c r="G7" s="20">
        <v>9.77</v>
      </c>
      <c r="H7" s="20">
        <v>-1.11</v>
      </c>
      <c r="I7" s="20">
        <v>1.11</v>
      </c>
      <c r="K7" s="22" t="s">
        <v>12</v>
      </c>
      <c r="L7" s="23">
        <v>17</v>
      </c>
      <c r="M7" s="23">
        <v>20</v>
      </c>
    </row>
    <row r="8" ht="15.95" customHeight="1" spans="1:13">
      <c r="A8" s="14" t="s">
        <v>13</v>
      </c>
      <c r="B8" s="15">
        <v>446</v>
      </c>
      <c r="C8" s="16">
        <v>38</v>
      </c>
      <c r="D8" s="16">
        <v>119</v>
      </c>
      <c r="E8" s="19">
        <v>8158.11411111111</v>
      </c>
      <c r="F8" s="19">
        <v>4617.80044025157</v>
      </c>
      <c r="G8" s="20">
        <v>20.1793721973094</v>
      </c>
      <c r="H8" s="20">
        <v>7.21062618595825</v>
      </c>
      <c r="I8" s="20">
        <v>22.5806451612903</v>
      </c>
      <c r="K8" s="22" t="s">
        <v>13</v>
      </c>
      <c r="L8" s="23">
        <v>15</v>
      </c>
      <c r="M8" s="23">
        <v>54</v>
      </c>
    </row>
    <row r="9" ht="15.95" customHeight="1" spans="1:13">
      <c r="A9" s="14" t="s">
        <v>158</v>
      </c>
      <c r="B9" s="15">
        <v>406</v>
      </c>
      <c r="C9" s="16">
        <v>5</v>
      </c>
      <c r="D9" s="16">
        <v>16</v>
      </c>
      <c r="E9" s="19">
        <v>9268.87820512821</v>
      </c>
      <c r="F9" s="19">
        <v>4951.86643835617</v>
      </c>
      <c r="G9" s="20">
        <v>19.30693069</v>
      </c>
      <c r="H9" s="20">
        <v>1.199040767</v>
      </c>
      <c r="I9" s="20">
        <v>3.836930456</v>
      </c>
      <c r="K9" s="22" t="s">
        <v>14</v>
      </c>
      <c r="L9" s="23">
        <v>11</v>
      </c>
      <c r="M9" s="23">
        <v>77</v>
      </c>
    </row>
    <row r="10" ht="15.95" customHeight="1" spans="1:13">
      <c r="A10" s="14" t="s">
        <v>6</v>
      </c>
      <c r="B10" s="15">
        <v>240</v>
      </c>
      <c r="C10" s="16">
        <v>20</v>
      </c>
      <c r="D10" s="16">
        <v>22</v>
      </c>
      <c r="E10" s="17">
        <v>5206.40282105263</v>
      </c>
      <c r="F10" s="17">
        <v>4149.39822147651</v>
      </c>
      <c r="G10" s="18">
        <v>67.843137254902</v>
      </c>
      <c r="H10" s="18">
        <v>8.26446280991736</v>
      </c>
      <c r="I10" s="18">
        <v>9.09090909090909</v>
      </c>
      <c r="K10" s="22" t="s">
        <v>16</v>
      </c>
      <c r="L10" s="23">
        <v>8</v>
      </c>
      <c r="M10" s="23">
        <v>45</v>
      </c>
    </row>
    <row r="11" ht="15.95" customHeight="1" spans="1:13">
      <c r="A11" s="14" t="s">
        <v>17</v>
      </c>
      <c r="B11" s="21">
        <v>188</v>
      </c>
      <c r="C11" s="21">
        <v>188</v>
      </c>
      <c r="D11" s="21">
        <v>0</v>
      </c>
      <c r="E11" s="19">
        <v>2771.42819148936</v>
      </c>
      <c r="F11" s="19">
        <v>5789.20555555556</v>
      </c>
      <c r="G11" s="20">
        <v>24.468085106383</v>
      </c>
      <c r="H11" s="20">
        <v>0</v>
      </c>
      <c r="I11" s="20">
        <v>0</v>
      </c>
      <c r="K11" s="22" t="s">
        <v>7</v>
      </c>
      <c r="L11" s="23">
        <v>6</v>
      </c>
      <c r="M11" s="23">
        <v>23</v>
      </c>
    </row>
    <row r="12" ht="15.95" customHeight="1" spans="1:13">
      <c r="A12" s="14" t="s">
        <v>14</v>
      </c>
      <c r="B12" s="15">
        <v>97</v>
      </c>
      <c r="C12" s="16">
        <v>13</v>
      </c>
      <c r="D12" s="16">
        <v>0</v>
      </c>
      <c r="E12" s="19">
        <v>15135</v>
      </c>
      <c r="F12" s="19">
        <v>19868</v>
      </c>
      <c r="G12" s="20">
        <v>34</v>
      </c>
      <c r="H12" s="20">
        <v>15.47</v>
      </c>
      <c r="I12" s="20">
        <v>0</v>
      </c>
      <c r="K12" s="22" t="s">
        <v>156</v>
      </c>
      <c r="L12" s="23">
        <v>2</v>
      </c>
      <c r="M12" s="23">
        <v>20</v>
      </c>
    </row>
    <row r="13" ht="15.95" customHeight="1" spans="11:13">
      <c r="K13" s="22" t="s">
        <v>6</v>
      </c>
      <c r="L13" s="23">
        <v>1</v>
      </c>
      <c r="M13" s="23">
        <v>0</v>
      </c>
    </row>
    <row r="14" ht="15.95" customHeight="1" spans="11:13">
      <c r="K14" s="22" t="s">
        <v>10</v>
      </c>
      <c r="L14" s="23">
        <v>0</v>
      </c>
      <c r="M14" s="23">
        <v>104</v>
      </c>
    </row>
    <row r="15" ht="15.95" customHeight="1" spans="11:13">
      <c r="K15" s="22" t="s">
        <v>17</v>
      </c>
      <c r="L15" s="23">
        <v>0</v>
      </c>
      <c r="M15" s="23">
        <v>0</v>
      </c>
    </row>
  </sheetData>
  <autoFilter ref="K1:M15"/>
  <pageMargins left="0.75" right="0.75" top="1" bottom="1" header="0.509027777777778" footer="0.509027777777778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workbookViewId="0">
      <selection activeCell="M12" sqref="M12"/>
    </sheetView>
  </sheetViews>
  <sheetFormatPr defaultColWidth="8.8" defaultRowHeight="14.25"/>
  <cols>
    <col min="2" max="2" width="14.4" customWidth="1"/>
    <col min="3" max="3" width="10.4" customWidth="1"/>
    <col min="4" max="4" width="12.6" customWidth="1"/>
    <col min="5" max="16" width="9.8" customWidth="1"/>
    <col min="17" max="17" width="7.3" customWidth="1"/>
  </cols>
  <sheetData>
    <row r="1" s="1" customFormat="1" ht="31" customHeight="1" spans="1:17">
      <c r="A1" s="3" t="s">
        <v>159</v>
      </c>
      <c r="B1" s="3"/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160</v>
      </c>
      <c r="O1" s="4" t="s">
        <v>15</v>
      </c>
      <c r="P1" s="4" t="s">
        <v>16</v>
      </c>
      <c r="Q1" s="10" t="s">
        <v>17</v>
      </c>
    </row>
    <row r="2" ht="33" customHeight="1" spans="1:17">
      <c r="A2" s="5" t="s">
        <v>21</v>
      </c>
      <c r="B2" s="5"/>
      <c r="C2" s="6">
        <v>105844.753493</v>
      </c>
      <c r="D2" s="6">
        <v>6268.152956</v>
      </c>
      <c r="E2" s="6">
        <v>201.315756</v>
      </c>
      <c r="F2" s="6">
        <v>11.814985</v>
      </c>
      <c r="G2" s="6">
        <v>2636.626798</v>
      </c>
      <c r="H2" s="6">
        <v>10311.99725</v>
      </c>
      <c r="I2" s="6">
        <v>12496.740136</v>
      </c>
      <c r="J2" s="6">
        <v>6621.71</v>
      </c>
      <c r="K2" s="6">
        <v>28794.775031</v>
      </c>
      <c r="L2" s="6">
        <v>5493.56701</v>
      </c>
      <c r="M2" s="6">
        <v>9881.844942</v>
      </c>
      <c r="N2" s="6">
        <v>10784.9</v>
      </c>
      <c r="O2" s="6">
        <v>11915.0048</v>
      </c>
      <c r="P2" s="6">
        <v>426.303829</v>
      </c>
      <c r="Q2" s="7">
        <v>0</v>
      </c>
    </row>
    <row r="3" ht="33" customHeight="1" spans="1:17">
      <c r="A3" s="7" t="s">
        <v>45</v>
      </c>
      <c r="B3" s="7"/>
      <c r="C3" s="6">
        <v>100639.225651</v>
      </c>
      <c r="D3" s="6">
        <v>5705.422719</v>
      </c>
      <c r="E3" s="6">
        <v>105.6</v>
      </c>
      <c r="F3" s="6">
        <v>7.0167</v>
      </c>
      <c r="G3" s="6">
        <v>2278.344298</v>
      </c>
      <c r="H3" s="6">
        <v>10060.4</v>
      </c>
      <c r="I3" s="6">
        <v>12183.702</v>
      </c>
      <c r="J3" s="6">
        <v>5526.84</v>
      </c>
      <c r="K3" s="6">
        <v>27618.274562</v>
      </c>
      <c r="L3" s="6">
        <v>5263.1</v>
      </c>
      <c r="M3" s="6">
        <v>9834.325372</v>
      </c>
      <c r="N3" s="6">
        <v>10557.9</v>
      </c>
      <c r="O3" s="6">
        <v>11321.7</v>
      </c>
      <c r="P3" s="6">
        <v>176.6</v>
      </c>
      <c r="Q3" s="7">
        <v>0</v>
      </c>
    </row>
    <row r="4" ht="33" customHeight="1" spans="1:17">
      <c r="A4" s="5" t="s">
        <v>161</v>
      </c>
      <c r="B4" s="5"/>
      <c r="C4" s="6">
        <f>C2-C3</f>
        <v>5205.527842</v>
      </c>
      <c r="D4" s="6">
        <f t="shared" ref="D4:Q4" si="0">D2-D3</f>
        <v>562.730237</v>
      </c>
      <c r="E4" s="6">
        <f t="shared" si="0"/>
        <v>95.715756</v>
      </c>
      <c r="F4" s="6">
        <f t="shared" si="0"/>
        <v>4.798285</v>
      </c>
      <c r="G4" s="6">
        <f t="shared" si="0"/>
        <v>358.2825</v>
      </c>
      <c r="H4" s="6">
        <f t="shared" si="0"/>
        <v>251.597250000001</v>
      </c>
      <c r="I4" s="6">
        <f t="shared" si="0"/>
        <v>313.038136000001</v>
      </c>
      <c r="J4" s="6">
        <f t="shared" si="0"/>
        <v>1094.87</v>
      </c>
      <c r="K4" s="6">
        <f t="shared" si="0"/>
        <v>1176.500469</v>
      </c>
      <c r="L4" s="6">
        <f t="shared" si="0"/>
        <v>230.467009999999</v>
      </c>
      <c r="M4" s="6">
        <f t="shared" si="0"/>
        <v>47.5195700000004</v>
      </c>
      <c r="N4" s="6">
        <f t="shared" si="0"/>
        <v>227</v>
      </c>
      <c r="O4" s="6">
        <f t="shared" si="0"/>
        <v>593.3048</v>
      </c>
      <c r="P4" s="6">
        <f t="shared" si="0"/>
        <v>249.703829</v>
      </c>
      <c r="Q4" s="7">
        <f t="shared" si="0"/>
        <v>0</v>
      </c>
    </row>
    <row r="5" ht="25" customHeight="1" spans="1:17">
      <c r="A5" s="7"/>
      <c r="B5" s="7"/>
      <c r="C5" s="7"/>
      <c r="D5" s="7">
        <v>4</v>
      </c>
      <c r="E5" s="7"/>
      <c r="F5" s="7"/>
      <c r="G5" s="7">
        <v>5</v>
      </c>
      <c r="H5" s="7"/>
      <c r="I5" s="7"/>
      <c r="J5" s="7">
        <v>2</v>
      </c>
      <c r="K5" s="7">
        <v>1</v>
      </c>
      <c r="L5" s="7"/>
      <c r="M5" s="7"/>
      <c r="N5" s="7"/>
      <c r="O5" s="7">
        <v>3</v>
      </c>
      <c r="P5" s="7"/>
      <c r="Q5" s="7"/>
    </row>
    <row r="8" spans="2:4">
      <c r="B8" t="s">
        <v>162</v>
      </c>
      <c r="C8" t="s">
        <v>163</v>
      </c>
      <c r="D8" t="s">
        <v>164</v>
      </c>
    </row>
    <row r="9" s="2" customFormat="1" spans="1:4">
      <c r="A9" s="2" t="s">
        <v>61</v>
      </c>
      <c r="B9" s="8">
        <v>45958.689415</v>
      </c>
      <c r="C9" s="8">
        <v>45723.6291</v>
      </c>
      <c r="D9" s="8">
        <f>B9-C9</f>
        <v>235.060314999995</v>
      </c>
    </row>
    <row r="10" spans="1:4">
      <c r="A10" t="s">
        <v>165</v>
      </c>
      <c r="B10" s="9">
        <v>14284.09</v>
      </c>
      <c r="C10" s="9">
        <v>14098.338687</v>
      </c>
      <c r="D10" s="9">
        <f t="shared" ref="D10:D17" si="1">B10-C10</f>
        <v>185.751312999997</v>
      </c>
    </row>
    <row r="11" spans="1:4">
      <c r="A11" t="s">
        <v>63</v>
      </c>
      <c r="B11" s="9">
        <v>8775.361</v>
      </c>
      <c r="C11" s="9">
        <v>8618.971674</v>
      </c>
      <c r="D11" s="9">
        <f t="shared" si="1"/>
        <v>156.389326000002</v>
      </c>
    </row>
    <row r="12" spans="1:4">
      <c r="A12" t="s">
        <v>166</v>
      </c>
      <c r="B12" s="9">
        <v>3588.71</v>
      </c>
      <c r="C12" s="9">
        <v>3588.711047</v>
      </c>
      <c r="D12" s="9">
        <f t="shared" si="1"/>
        <v>-0.0010470000006535</v>
      </c>
    </row>
    <row r="13" s="2" customFormat="1" spans="1:4">
      <c r="A13" s="2" t="s">
        <v>167</v>
      </c>
      <c r="B13" s="8">
        <v>11964.1305093019</v>
      </c>
      <c r="C13" s="8">
        <v>11659.882467</v>
      </c>
      <c r="D13" s="8">
        <f t="shared" si="1"/>
        <v>304.248042301902</v>
      </c>
    </row>
    <row r="14" spans="1:4">
      <c r="A14" t="s">
        <v>66</v>
      </c>
      <c r="B14" s="9">
        <v>2908.27</v>
      </c>
      <c r="C14" s="9">
        <v>2820.82621</v>
      </c>
      <c r="D14" s="9">
        <f t="shared" si="1"/>
        <v>87.4437899999998</v>
      </c>
    </row>
    <row r="15" spans="1:4">
      <c r="A15" t="s">
        <v>67</v>
      </c>
      <c r="B15" s="9">
        <v>747.76</v>
      </c>
      <c r="C15" s="9">
        <v>668.153996</v>
      </c>
      <c r="D15" s="9">
        <f t="shared" si="1"/>
        <v>79.606004</v>
      </c>
    </row>
    <row r="16" s="2" customFormat="1" spans="1:4">
      <c r="A16" s="2" t="s">
        <v>68</v>
      </c>
      <c r="B16" s="8">
        <v>3444.9166</v>
      </c>
      <c r="C16" s="8">
        <v>3137.586889</v>
      </c>
      <c r="D16" s="8">
        <f t="shared" si="1"/>
        <v>307.329711</v>
      </c>
    </row>
    <row r="17" spans="1:4">
      <c r="A17" t="s">
        <v>44</v>
      </c>
      <c r="B17" s="9">
        <v>91671.9275243019</v>
      </c>
      <c r="C17">
        <f>SUM(C9:C16)</f>
        <v>90316.10007</v>
      </c>
      <c r="D17" s="9">
        <f t="shared" si="1"/>
        <v>1355.82745430189</v>
      </c>
    </row>
  </sheetData>
  <mergeCells count="3">
    <mergeCell ref="A1:B1"/>
    <mergeCell ref="A2:B2"/>
    <mergeCell ref="A4:B4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2017年1-9月寿险报表</vt:lpstr>
      <vt:lpstr>2017年1-9月财险数据表</vt:lpstr>
      <vt:lpstr>比较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Administrator</cp:lastModifiedBy>
  <cp:revision>1</cp:revision>
  <dcterms:created xsi:type="dcterms:W3CDTF">2008-10-23T01:43:00Z</dcterms:created>
  <cp:lastPrinted>2016-07-18T08:24:00Z</cp:lastPrinted>
  <dcterms:modified xsi:type="dcterms:W3CDTF">2017-10-19T02:24:41Z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