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2017年1-5月寿险报表" sheetId="1" r:id="rId1"/>
    <sheet name="2017年1-5月财险数据表" sheetId="2" r:id="rId2"/>
    <sheet name="比较" sheetId="3" r:id="rId3"/>
    <sheet name="Sheet2" sheetId="4" r:id="rId4"/>
    <sheet name="Sheet1" sheetId="5" r:id="rId5"/>
  </sheets>
  <definedNames>
    <definedName name="_xlnm.Print_Area" localSheetId="2">'比较'!$AE$2:$AM$25</definedName>
    <definedName name="_xlnm.Print_Titles" localSheetId="0">'2017年1-5月寿险报表'!$1:$3</definedName>
    <definedName name="_xlnm.Print_Titles" localSheetId="2">'比较'!$A:B</definedName>
    <definedName name="_xlnm.Print_Area" localSheetId="4">'Sheet1'!$K$10</definedName>
    <definedName name="_xlnm._FilterDatabase" localSheetId="3" hidden="1">'Sheet2'!$K$1:$M$15</definedName>
  </definedNames>
  <calcPr fullCalcOnLoad="1"/>
</workbook>
</file>

<file path=xl/sharedStrings.xml><?xml version="1.0" encoding="utf-8"?>
<sst xmlns="http://schemas.openxmlformats.org/spreadsheetml/2006/main" count="387" uniqueCount="166">
  <si>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1-5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</si>
  <si>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</si>
  <si>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</si>
  <si>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</si>
  <si>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</si>
  <si>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</si>
  <si>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</si>
  <si>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</si>
  <si>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</si>
  <si>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</si>
  <si>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</si>
  <si>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</si>
  <si>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</si>
  <si>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</si>
  <si>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</si>
  <si>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</si>
  <si>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</si>
  <si>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</si>
  <si>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</si>
  <si>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</si>
  <si>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</si>
  <si>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</si>
  <si>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</si>
  <si>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</si>
  <si>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</si>
  <si>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</si>
  <si>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</si>
  <si>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</si>
  <si>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</si>
  <si>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</si>
  <si>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</si>
  <si>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</si>
  <si>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</si>
  <si>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</si>
  <si>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</si>
  <si>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</si>
  <si>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</si>
  <si>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</si>
  <si>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</si>
  <si>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</si>
  <si>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</si>
  <si>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</si>
  <si>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</si>
  <si>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</si>
  <si>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</si>
  <si>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</si>
  <si>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</si>
  <si>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</si>
  <si>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</si>
  <si>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</si>
  <si>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</si>
  <si>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</si>
  <si>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</si>
  <si>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</si>
  <si>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</si>
  <si>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</si>
  <si>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2017年1-5月全市保费收入226710.85万元，同比增长3.49%，全市赔（给）付支出共计61433.88万元，同比增长1.84%。</t>
  </si>
  <si>
    <r>
      <rPr>
        <b/>
        <sz val="16"/>
        <rFont val="Times New Roman"/>
        <family val="1"/>
      </rP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2017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1-5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</si>
  <si>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</si>
  <si>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</si>
  <si>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</si>
  <si>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</si>
  <si>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</si>
  <si>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</si>
  <si>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</si>
  <si>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</si>
  <si>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</si>
  <si>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</si>
  <si>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</si>
  <si>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</si>
  <si>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</si>
  <si>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</si>
  <si>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</si>
  <si>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</si>
  <si>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</si>
  <si>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</si>
  <si>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</si>
  <si>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</si>
  <si>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</si>
  <si>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</si>
  <si>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</si>
  <si>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</si>
  <si>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</si>
  <si>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</si>
  <si>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</si>
  <si>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</si>
  <si>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</si>
  <si>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</si>
  <si>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</si>
  <si>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2017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</si>
  <si>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</si>
  <si>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</si>
  <si>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</si>
  <si>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</si>
  <si>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</si>
  <si>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</si>
  <si>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</si>
  <si>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</si>
  <si>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</si>
  <si>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</si>
  <si>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</si>
  <si>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</si>
  <si>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</si>
  <si>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</si>
  <si>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</si>
  <si>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</si>
  <si>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</si>
  <si>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</si>
  <si>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</si>
  <si>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</si>
  <si>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</si>
  <si>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</si>
  <si>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</si>
  <si>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</si>
  <si>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</si>
  <si>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</si>
  <si>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</si>
  <si>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</si>
  <si>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</si>
  <si>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</si>
  <si>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</si>
  <si>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</si>
  <si>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</si>
  <si>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</si>
  <si>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</si>
  <si>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</si>
  <si>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</si>
  <si>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</si>
  <si>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</si>
  <si>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</si>
  <si>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</si>
  <si>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</si>
  <si>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</si>
  <si>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</si>
  <si>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</si>
  <si>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</si>
  <si>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</si>
  <si>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</si>
  <si>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</si>
  <si>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</si>
  <si>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</si>
  <si>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</si>
  <si>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</si>
  <si>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</si>
  <si>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</si>
  <si>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</si>
  <si>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</si>
  <si>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</si>
  <si>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</si>
  <si>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</si>
  <si>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</si>
  <si>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</si>
  <si>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</si>
  <si>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</si>
  <si>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</si>
  <si>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</si>
  <si>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</si>
  <si>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family val="0"/>
      </rPr>
      <t>项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</si>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</sst>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_ * #,##0_ ;_ * \-#,##0_ ;_ * &quot;-&quot;??_ ;_ @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74">
    <font>
      <sz val="1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521F5"/>
      <name val="宋体"/>
      <family val="0"/>
    </font>
    <font>
      <b/>
      <sz val="10"/>
      <color theme="1"/>
      <name val="宋体"/>
      <family val="0"/>
    </font>
    <font>
      <b/>
      <sz val="10"/>
      <color rgb="FF0B17B5"/>
      <name val="宋体"/>
      <family val="0"/>
    </font>
    <font>
      <sz val="10"/>
      <color rgb="FF0B17B5"/>
      <name val="宋体"/>
      <family val="0"/>
    </font>
    <font>
      <sz val="10"/>
      <color rgb="FF3521F5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6" tint="0.799830019474029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49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" fillId="33" borderId="9" xfId="0" applyFont="1" applyFill="1" applyBorder="1" applyAlignment="1">
      <alignment vertical="center" wrapText="1"/>
    </xf>
    <xf numFmtId="176" fontId="3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177" fontId="70" fillId="33" borderId="9" xfId="65" applyNumberFormat="1" applyFont="1" applyFill="1" applyBorder="1" applyAlignment="1">
      <alignment horizontal="center" vertical="center" wrapText="1"/>
      <protection/>
    </xf>
    <xf numFmtId="176" fontId="70" fillId="33" borderId="9" xfId="65" applyNumberFormat="1" applyFont="1" applyFill="1" applyBorder="1" applyAlignment="1">
      <alignment horizontal="center" vertical="center" wrapText="1"/>
      <protection/>
    </xf>
    <xf numFmtId="43" fontId="70" fillId="33" borderId="9" xfId="65" applyNumberFormat="1" applyFont="1" applyFill="1" applyBorder="1" applyAlignment="1">
      <alignment horizontal="center" vertical="center" wrapText="1"/>
      <protection/>
    </xf>
    <xf numFmtId="43" fontId="71" fillId="33" borderId="10" xfId="65" applyNumberFormat="1" applyFont="1" applyFill="1" applyBorder="1" applyAlignment="1">
      <alignment horizontal="center" vertical="center" wrapText="1"/>
      <protection/>
    </xf>
    <xf numFmtId="177" fontId="72" fillId="33" borderId="11" xfId="65" applyNumberFormat="1" applyFont="1" applyFill="1" applyBorder="1" applyAlignment="1">
      <alignment vertical="center"/>
      <protection/>
    </xf>
    <xf numFmtId="178" fontId="72" fillId="33" borderId="11" xfId="65" applyNumberFormat="1" applyFont="1" applyFill="1" applyBorder="1" applyAlignment="1">
      <alignment vertical="center"/>
      <protection/>
    </xf>
    <xf numFmtId="179" fontId="72" fillId="33" borderId="9" xfId="65" applyNumberFormat="1" applyFont="1" applyFill="1" applyBorder="1" applyAlignment="1">
      <alignment vertical="center" wrapText="1"/>
      <protection/>
    </xf>
    <xf numFmtId="43" fontId="72" fillId="33" borderId="9" xfId="65" applyNumberFormat="1" applyFont="1" applyFill="1" applyBorder="1" applyAlignment="1">
      <alignment vertical="center" wrapText="1"/>
      <protection/>
    </xf>
    <xf numFmtId="179" fontId="72" fillId="33" borderId="11" xfId="65" applyNumberFormat="1" applyFont="1" applyFill="1" applyBorder="1" applyAlignment="1">
      <alignment vertical="center" wrapText="1"/>
      <protection/>
    </xf>
    <xf numFmtId="43" fontId="72" fillId="33" borderId="11" xfId="65" applyNumberFormat="1" applyFont="1" applyFill="1" applyBorder="1" applyAlignment="1">
      <alignment vertical="center" wrapText="1"/>
      <protection/>
    </xf>
    <xf numFmtId="178" fontId="72" fillId="33" borderId="11" xfId="65" applyNumberFormat="1" applyFont="1" applyFill="1" applyBorder="1" applyAlignment="1">
      <alignment vertical="center" wrapText="1"/>
      <protection/>
    </xf>
    <xf numFmtId="43" fontId="71" fillId="33" borderId="9" xfId="65" applyNumberFormat="1" applyFont="1" applyFill="1" applyBorder="1" applyAlignment="1">
      <alignment horizontal="center" vertical="center" wrapText="1"/>
      <protection/>
    </xf>
    <xf numFmtId="177" fontId="72" fillId="33" borderId="9" xfId="6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57" fontId="9" fillId="0" borderId="9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76" fontId="8" fillId="35" borderId="9" xfId="0" applyNumberFormat="1" applyFont="1" applyFill="1" applyBorder="1" applyAlignment="1">
      <alignment horizontal="center" vertical="center"/>
    </xf>
    <xf numFmtId="176" fontId="4" fillId="35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0" fontId="4" fillId="0" borderId="9" xfId="0" applyNumberFormat="1" applyFont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176" fontId="8" fillId="36" borderId="9" xfId="0" applyNumberFormat="1" applyFont="1" applyFill="1" applyBorder="1" applyAlignment="1">
      <alignment horizontal="center" vertical="center"/>
    </xf>
    <xf numFmtId="176" fontId="4" fillId="36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176" fontId="8" fillId="37" borderId="9" xfId="0" applyNumberFormat="1" applyFont="1" applyFill="1" applyBorder="1" applyAlignment="1">
      <alignment horizontal="center" vertical="center"/>
    </xf>
    <xf numFmtId="176" fontId="4" fillId="37" borderId="9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180" fontId="8" fillId="37" borderId="9" xfId="0" applyNumberFormat="1" applyFont="1" applyFill="1" applyBorder="1" applyAlignment="1">
      <alignment horizontal="center" vertical="center"/>
    </xf>
    <xf numFmtId="180" fontId="4" fillId="37" borderId="9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8" fillId="3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3" fillId="0" borderId="9" xfId="0" applyNumberFormat="1" applyFont="1" applyBorder="1" applyAlignment="1">
      <alignment horizontal="center" vertical="center"/>
    </xf>
    <xf numFmtId="176" fontId="73" fillId="36" borderId="9" xfId="0" applyNumberFormat="1" applyFont="1" applyFill="1" applyBorder="1" applyAlignment="1">
      <alignment horizontal="center" vertical="center"/>
    </xf>
    <xf numFmtId="176" fontId="73" fillId="37" borderId="9" xfId="0" applyNumberFormat="1" applyFont="1" applyFill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181" fontId="10" fillId="0" borderId="9" xfId="0" applyNumberFormat="1" applyFont="1" applyFill="1" applyBorder="1" applyAlignment="1">
      <alignment horizontal="center" vertical="center"/>
    </xf>
    <xf numFmtId="181" fontId="4" fillId="34" borderId="9" xfId="0" applyNumberFormat="1" applyFont="1" applyFill="1" applyBorder="1" applyAlignment="1">
      <alignment horizontal="center" vertical="center"/>
    </xf>
    <xf numFmtId="43" fontId="8" fillId="34" borderId="9" xfId="0" applyNumberFormat="1" applyFont="1" applyFill="1" applyBorder="1" applyAlignment="1">
      <alignment horizontal="center" vertical="center"/>
    </xf>
    <xf numFmtId="181" fontId="10" fillId="34" borderId="9" xfId="0" applyNumberFormat="1" applyFont="1" applyFill="1" applyBorder="1" applyAlignment="1">
      <alignment horizontal="center" vertical="center"/>
    </xf>
    <xf numFmtId="43" fontId="4" fillId="36" borderId="9" xfId="0" applyNumberFormat="1" applyFont="1" applyFill="1" applyBorder="1" applyAlignment="1">
      <alignment horizontal="center" vertical="center"/>
    </xf>
    <xf numFmtId="43" fontId="8" fillId="37" borderId="9" xfId="0" applyNumberFormat="1" applyFont="1" applyFill="1" applyBorder="1" applyAlignment="1">
      <alignment horizontal="center" vertical="center"/>
    </xf>
    <xf numFmtId="178" fontId="8" fillId="37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43" fontId="73" fillId="36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/>
    </xf>
    <xf numFmtId="180" fontId="13" fillId="33" borderId="9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0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76" fontId="13" fillId="0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33" borderId="9" xfId="0" applyFont="1" applyFill="1" applyBorder="1" applyAlignment="1">
      <alignment vertical="center" wrapText="1"/>
    </xf>
    <xf numFmtId="176" fontId="16" fillId="33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176" fontId="14" fillId="33" borderId="9" xfId="0" applyNumberFormat="1" applyFont="1" applyFill="1" applyBorder="1" applyAlignment="1">
      <alignment horizontal="center" vertical="center"/>
    </xf>
    <xf numFmtId="176" fontId="14" fillId="33" borderId="9" xfId="0" applyNumberFormat="1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43" fontId="21" fillId="33" borderId="9" xfId="65" applyNumberFormat="1" applyFont="1" applyFill="1" applyBorder="1" applyAlignment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/>
    </xf>
    <xf numFmtId="180" fontId="14" fillId="33" borderId="9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  <cellStyle name="常规 2" xfId="66"/>
    <cellStyle name="常规_协会平安产险月报1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tabSelected="1" zoomScaleSheetLayoutView="100" workbookViewId="0" topLeftCell="A1">
      <pane xSplit="3" ySplit="4" topLeftCell="D17" activePane="bottomRight" state="frozen"/>
      <selection pane="bottomRight" activeCell="H27" sqref="H27"/>
    </sheetView>
  </sheetViews>
  <sheetFormatPr defaultColWidth="9.00390625" defaultRowHeight="14.25"/>
  <cols>
    <col min="1" max="1" width="4.625" style="30" customWidth="1"/>
    <col min="2" max="2" width="9.25390625" style="30" customWidth="1"/>
    <col min="3" max="3" width="10.50390625" style="0" customWidth="1"/>
    <col min="4" max="9" width="10.25390625" style="32" customWidth="1"/>
    <col min="10" max="10" width="9.00390625" style="32" customWidth="1"/>
    <col min="11" max="11" width="9.25390625" style="32" customWidth="1"/>
    <col min="12" max="13" width="9.875" style="32" customWidth="1"/>
    <col min="14" max="14" width="9.75390625" style="32" customWidth="1"/>
    <col min="15" max="15" width="9.875" style="32" customWidth="1"/>
    <col min="16" max="16" width="8.25390625" style="32" customWidth="1"/>
    <col min="17" max="17" width="9.125" style="32" customWidth="1"/>
  </cols>
  <sheetData>
    <row r="1" spans="1:17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/>
      <c r="O1"/>
      <c r="P1"/>
      <c r="Q1"/>
    </row>
    <row r="2" spans="1:17" ht="14.2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/>
      <c r="M2"/>
      <c r="N2"/>
      <c r="O2"/>
      <c r="P2"/>
      <c r="Q2"/>
    </row>
    <row r="3" spans="1:17" s="1" customFormat="1" ht="19.5" customHeight="1">
      <c r="A3" s="166" t="s">
        <v>2</v>
      </c>
      <c r="B3" s="166"/>
      <c r="C3" s="167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91" t="s">
        <v>15</v>
      </c>
      <c r="P3" s="4" t="s">
        <v>16</v>
      </c>
      <c r="Q3" s="10" t="s">
        <v>17</v>
      </c>
    </row>
    <row r="4" spans="1:17" ht="19.5" customHeight="1">
      <c r="A4" s="168" t="s">
        <v>18</v>
      </c>
      <c r="B4" s="168" t="s">
        <v>3</v>
      </c>
      <c r="C4" s="169">
        <f>SUM(D4:Q4)</f>
        <v>186882.216985</v>
      </c>
      <c r="D4" s="170">
        <v>45379.21623</v>
      </c>
      <c r="E4" s="170">
        <v>30210.385624</v>
      </c>
      <c r="F4" s="170">
        <v>4200.73</v>
      </c>
      <c r="G4" s="170">
        <v>7430.720033</v>
      </c>
      <c r="H4" s="170">
        <v>28231.68468</v>
      </c>
      <c r="I4" s="170">
        <v>13344.531518</v>
      </c>
      <c r="J4" s="170">
        <v>5824.82</v>
      </c>
      <c r="K4" s="170">
        <v>8944.852986</v>
      </c>
      <c r="L4" s="170">
        <v>6386.492418</v>
      </c>
      <c r="M4" s="170">
        <v>2415.219527</v>
      </c>
      <c r="N4" s="170">
        <v>10426.156229</v>
      </c>
      <c r="O4" s="192">
        <v>20142.773129</v>
      </c>
      <c r="P4" s="170">
        <v>3836.51</v>
      </c>
      <c r="Q4" s="170">
        <v>108.124611</v>
      </c>
    </row>
    <row r="5" spans="1:17" ht="19.5" customHeight="1">
      <c r="A5" s="168"/>
      <c r="B5" s="168" t="s">
        <v>19</v>
      </c>
      <c r="C5" s="169">
        <v>4.57</v>
      </c>
      <c r="D5" s="171">
        <v>9.14</v>
      </c>
      <c r="E5" s="170">
        <v>22.550987459974014</v>
      </c>
      <c r="F5" s="170">
        <v>28.56609444293119</v>
      </c>
      <c r="G5" s="170">
        <v>-12.093256858091905</v>
      </c>
      <c r="H5" s="170">
        <v>27.749523262523134</v>
      </c>
      <c r="I5" s="170">
        <v>-19.179140094443092</v>
      </c>
      <c r="J5" s="170">
        <v>-3.94</v>
      </c>
      <c r="K5" s="170">
        <v>-70.34554831322481</v>
      </c>
      <c r="L5" s="170">
        <v>-6.628874417123553</v>
      </c>
      <c r="M5" s="170">
        <v>-75.95224014948356</v>
      </c>
      <c r="N5" s="170">
        <v>19.601372824142423</v>
      </c>
      <c r="O5" s="192">
        <v>1795.729133254511</v>
      </c>
      <c r="P5" s="170">
        <v>813.22</v>
      </c>
      <c r="Q5" s="170">
        <v>0</v>
      </c>
    </row>
    <row r="6" spans="1:17" ht="19.5" customHeight="1">
      <c r="A6" s="168"/>
      <c r="B6" s="168" t="s">
        <v>20</v>
      </c>
      <c r="C6" s="169">
        <v>2.1340724419099217</v>
      </c>
      <c r="D6" s="172">
        <v>9.14</v>
      </c>
      <c r="E6" s="170">
        <v>22.550987459974</v>
      </c>
      <c r="F6" s="170">
        <v>28.5660944429312</v>
      </c>
      <c r="G6" s="170">
        <v>-12.0932568580919</v>
      </c>
      <c r="H6" s="170">
        <v>27.7495232625231</v>
      </c>
      <c r="I6" s="170">
        <v>-19.1791400944431</v>
      </c>
      <c r="J6" s="170">
        <v>-3.94</v>
      </c>
      <c r="K6" s="170">
        <v>-70.3455483132248</v>
      </c>
      <c r="L6" s="170">
        <v>-6.62887441712355</v>
      </c>
      <c r="M6" s="170">
        <v>-75.9522401494836</v>
      </c>
      <c r="N6" s="170">
        <v>19.6013728241424</v>
      </c>
      <c r="O6" s="192">
        <v>1795.72913325451</v>
      </c>
      <c r="P6" s="170">
        <v>813.22</v>
      </c>
      <c r="Q6" s="46">
        <v>0</v>
      </c>
    </row>
    <row r="7" spans="1:17" ht="19.5" customHeight="1">
      <c r="A7" s="168"/>
      <c r="B7" s="173" t="s">
        <v>21</v>
      </c>
      <c r="C7" s="174">
        <f>SUM(D7:Q7)</f>
        <v>120475.27880600002</v>
      </c>
      <c r="D7" s="172">
        <v>24343.195304</v>
      </c>
      <c r="E7" s="172">
        <v>9637.209797</v>
      </c>
      <c r="F7" s="172">
        <v>1639.560442</v>
      </c>
      <c r="G7" s="172">
        <v>2331.159646</v>
      </c>
      <c r="H7" s="172">
        <v>17592.034358</v>
      </c>
      <c r="I7" s="172">
        <v>11943.197309</v>
      </c>
      <c r="J7" s="172">
        <v>5331.9</v>
      </c>
      <c r="K7" s="172">
        <v>6724.762761</v>
      </c>
      <c r="L7" s="172">
        <v>5973.37871</v>
      </c>
      <c r="M7" s="172">
        <v>1983.872864</v>
      </c>
      <c r="N7" s="172">
        <v>10254.028651</v>
      </c>
      <c r="O7" s="172">
        <v>19173.404353</v>
      </c>
      <c r="P7" s="172">
        <v>3439.45</v>
      </c>
      <c r="Q7" s="170">
        <v>108.124611</v>
      </c>
    </row>
    <row r="8" spans="1:17" ht="19.5" customHeight="1">
      <c r="A8" s="175"/>
      <c r="B8" s="168" t="s">
        <v>19</v>
      </c>
      <c r="C8" s="169">
        <v>-6.06</v>
      </c>
      <c r="D8" s="172">
        <v>-3.01</v>
      </c>
      <c r="E8" s="46">
        <v>15.0613784056422</v>
      </c>
      <c r="F8" s="46">
        <v>68.155429941066</v>
      </c>
      <c r="G8" s="46">
        <v>-46.9488183164724</v>
      </c>
      <c r="H8" s="46">
        <v>27.4503944775042</v>
      </c>
      <c r="I8" s="46">
        <v>-22.9675705245368</v>
      </c>
      <c r="J8" s="46">
        <v>-7.93</v>
      </c>
      <c r="K8" s="46">
        <v>-76.7555190418652</v>
      </c>
      <c r="L8" s="46">
        <v>10.3005360891061</v>
      </c>
      <c r="M8" s="46">
        <v>-79.8317839136341</v>
      </c>
      <c r="N8" s="46">
        <v>18.6869389344414</v>
      </c>
      <c r="O8" s="46">
        <v>1704.49737396489</v>
      </c>
      <c r="P8" s="184">
        <v>718.71</v>
      </c>
      <c r="Q8" s="46">
        <v>0</v>
      </c>
    </row>
    <row r="9" spans="1:17" ht="19.5" customHeight="1">
      <c r="A9" s="168" t="s">
        <v>22</v>
      </c>
      <c r="B9" s="176" t="s">
        <v>23</v>
      </c>
      <c r="C9" s="169">
        <f>SUM(D9:Q9)</f>
        <v>99749.697457</v>
      </c>
      <c r="D9" s="172">
        <v>37217.02043</v>
      </c>
      <c r="E9" s="177">
        <v>28361.764505</v>
      </c>
      <c r="F9" s="176">
        <v>3510.59</v>
      </c>
      <c r="G9" s="177">
        <v>6424.176616</v>
      </c>
      <c r="H9" s="177">
        <v>15455.075333</v>
      </c>
      <c r="I9" s="177">
        <v>3238.421501</v>
      </c>
      <c r="J9" s="176">
        <v>0</v>
      </c>
      <c r="K9" s="177">
        <v>1710.618196</v>
      </c>
      <c r="L9" s="177">
        <v>3.1046</v>
      </c>
      <c r="M9" s="177">
        <v>632.321454</v>
      </c>
      <c r="N9" s="177">
        <v>299.156229</v>
      </c>
      <c r="O9" s="177">
        <v>2790.775522</v>
      </c>
      <c r="P9" s="177">
        <v>0</v>
      </c>
      <c r="Q9" s="177">
        <v>106.673071</v>
      </c>
    </row>
    <row r="10" spans="1:17" ht="19.5" customHeight="1">
      <c r="A10" s="168"/>
      <c r="B10" s="168" t="s">
        <v>19</v>
      </c>
      <c r="C10" s="169">
        <v>30.19</v>
      </c>
      <c r="D10" s="172">
        <v>21.6130232557655</v>
      </c>
      <c r="E10" s="170">
        <v>30.4308710707114</v>
      </c>
      <c r="F10" s="170">
        <v>38.0795613662466</v>
      </c>
      <c r="G10" s="170">
        <v>30.4167307680231</v>
      </c>
      <c r="H10" s="170">
        <v>36.0205459157024</v>
      </c>
      <c r="I10" s="170">
        <v>12.6552922664601</v>
      </c>
      <c r="J10" s="168">
        <v>0</v>
      </c>
      <c r="K10" s="170">
        <v>43.9695127356542</v>
      </c>
      <c r="L10" s="170">
        <v>-99.9089291579835</v>
      </c>
      <c r="M10" s="170">
        <v>31.7538536043484</v>
      </c>
      <c r="N10" s="170">
        <v>82.8338917387253</v>
      </c>
      <c r="O10" s="170">
        <v>266.653408012096</v>
      </c>
      <c r="P10" s="170">
        <v>0</v>
      </c>
      <c r="Q10" s="170">
        <v>0</v>
      </c>
    </row>
    <row r="11" spans="1:17" ht="19.5" customHeight="1">
      <c r="A11" s="168"/>
      <c r="B11" s="168" t="s">
        <v>20</v>
      </c>
      <c r="C11" s="169">
        <v>2.87306395542686</v>
      </c>
      <c r="D11" s="172">
        <v>37.3104093333651</v>
      </c>
      <c r="E11" s="170">
        <v>28.4329328589956</v>
      </c>
      <c r="F11" s="170">
        <v>3.51939914555966</v>
      </c>
      <c r="G11" s="170">
        <v>6.44029684277421</v>
      </c>
      <c r="H11" s="170">
        <v>15.4938568507061</v>
      </c>
      <c r="I11" s="170">
        <v>3.24654769243387</v>
      </c>
      <c r="J11" s="168">
        <v>0</v>
      </c>
      <c r="K11" s="170">
        <v>1.71491066099465</v>
      </c>
      <c r="L11" s="184">
        <v>0.00311239039230001</v>
      </c>
      <c r="M11" s="170">
        <v>0.633908142200211</v>
      </c>
      <c r="N11" s="170">
        <v>0.299906903606359</v>
      </c>
      <c r="O11" s="170">
        <v>2.79777843256421</v>
      </c>
      <c r="P11" s="170">
        <v>0</v>
      </c>
      <c r="Q11" s="170">
        <v>0.106940746407762</v>
      </c>
    </row>
    <row r="12" spans="1:17" ht="19.5" customHeight="1">
      <c r="A12" s="168"/>
      <c r="B12" s="168" t="s">
        <v>24</v>
      </c>
      <c r="C12" s="169">
        <f>SUM(D12:Q12)</f>
        <v>37210.98666499999</v>
      </c>
      <c r="D12" s="172">
        <v>23955.034332</v>
      </c>
      <c r="E12" s="170">
        <v>6652.277967</v>
      </c>
      <c r="F12" s="170">
        <v>513.77</v>
      </c>
      <c r="G12" s="170">
        <v>570.525633</v>
      </c>
      <c r="H12" s="170">
        <v>1754.762758</v>
      </c>
      <c r="I12" s="170">
        <v>1328.154785</v>
      </c>
      <c r="J12" s="168">
        <v>0</v>
      </c>
      <c r="K12" s="170">
        <v>274.3947</v>
      </c>
      <c r="L12" s="184">
        <v>0</v>
      </c>
      <c r="M12" s="170">
        <v>87.051274</v>
      </c>
      <c r="N12" s="170">
        <v>26.981091</v>
      </c>
      <c r="O12" s="170">
        <v>2038.417936</v>
      </c>
      <c r="P12" s="170">
        <v>0</v>
      </c>
      <c r="Q12" s="170">
        <v>9.616189</v>
      </c>
    </row>
    <row r="13" spans="1:17" ht="19.5" customHeight="1">
      <c r="A13" s="168"/>
      <c r="B13" s="168" t="s">
        <v>25</v>
      </c>
      <c r="C13" s="169">
        <f aca="true" t="shared" si="0" ref="C13:C22">SUM(D13:Q13)</f>
        <v>45325.321757000005</v>
      </c>
      <c r="D13" s="172">
        <v>7520.626288</v>
      </c>
      <c r="E13" s="170">
        <v>18095.743827</v>
      </c>
      <c r="F13" s="170">
        <v>2132.59</v>
      </c>
      <c r="G13" s="170">
        <v>3235.404803</v>
      </c>
      <c r="H13" s="170">
        <v>11203.253393</v>
      </c>
      <c r="I13" s="170">
        <v>1513.2681</v>
      </c>
      <c r="J13" s="168">
        <v>0</v>
      </c>
      <c r="K13" s="170">
        <v>1041.9881</v>
      </c>
      <c r="L13" s="184">
        <v>3.0362</v>
      </c>
      <c r="M13" s="170">
        <v>300.175836</v>
      </c>
      <c r="N13" s="170">
        <v>206.00049</v>
      </c>
      <c r="O13" s="170">
        <v>0</v>
      </c>
      <c r="P13" s="170">
        <v>0</v>
      </c>
      <c r="Q13" s="170">
        <v>73.23472</v>
      </c>
    </row>
    <row r="14" spans="1:17" ht="19.5" customHeight="1">
      <c r="A14" s="168"/>
      <c r="B14" s="168" t="s">
        <v>26</v>
      </c>
      <c r="C14" s="169">
        <v>0</v>
      </c>
      <c r="D14" s="172">
        <v>0</v>
      </c>
      <c r="E14" s="46">
        <v>0</v>
      </c>
      <c r="F14" s="5">
        <v>0.04</v>
      </c>
      <c r="G14" s="46">
        <v>0</v>
      </c>
      <c r="H14" s="46">
        <v>0</v>
      </c>
      <c r="I14" s="46">
        <v>0</v>
      </c>
      <c r="J14" s="168">
        <v>0</v>
      </c>
      <c r="K14" s="170">
        <v>0</v>
      </c>
      <c r="L14" s="184">
        <v>0</v>
      </c>
      <c r="M14" s="170">
        <v>0</v>
      </c>
      <c r="N14" s="184">
        <v>0</v>
      </c>
      <c r="O14" s="184">
        <v>0</v>
      </c>
      <c r="P14" s="184">
        <v>0</v>
      </c>
      <c r="Q14" s="184">
        <v>0</v>
      </c>
    </row>
    <row r="15" spans="1:17" ht="19.5" customHeight="1">
      <c r="A15" s="168"/>
      <c r="B15" s="168" t="s">
        <v>27</v>
      </c>
      <c r="C15" s="169">
        <f t="shared" si="0"/>
        <v>383.396716</v>
      </c>
      <c r="D15" s="172">
        <v>0</v>
      </c>
      <c r="E15" s="46">
        <v>2.075364</v>
      </c>
      <c r="F15" s="46">
        <v>142.4</v>
      </c>
      <c r="G15" s="46">
        <v>0.113473</v>
      </c>
      <c r="H15" s="46">
        <v>194.059614</v>
      </c>
      <c r="I15" s="46">
        <v>25.601239</v>
      </c>
      <c r="J15" s="168">
        <v>0</v>
      </c>
      <c r="K15" s="170">
        <v>0</v>
      </c>
      <c r="L15" s="184">
        <v>0</v>
      </c>
      <c r="M15" s="170">
        <v>18.196063</v>
      </c>
      <c r="N15" s="170">
        <v>0.950963</v>
      </c>
      <c r="O15" s="170">
        <v>0</v>
      </c>
      <c r="P15" s="184">
        <v>0</v>
      </c>
      <c r="Q15" s="170">
        <v>0</v>
      </c>
    </row>
    <row r="16" spans="1:17" ht="19.5" customHeight="1">
      <c r="A16" s="168"/>
      <c r="B16" s="178" t="s">
        <v>28</v>
      </c>
      <c r="C16" s="169">
        <f t="shared" si="0"/>
        <v>12306.542226000001</v>
      </c>
      <c r="D16" s="172">
        <v>2725.85244</v>
      </c>
      <c r="E16" s="46">
        <v>3271.780953</v>
      </c>
      <c r="F16" s="170">
        <v>621.37</v>
      </c>
      <c r="G16" s="170">
        <v>2449.435001</v>
      </c>
      <c r="H16" s="170">
        <v>1928.845713</v>
      </c>
      <c r="I16" s="170">
        <v>0</v>
      </c>
      <c r="J16" s="170">
        <v>0</v>
      </c>
      <c r="K16" s="170">
        <v>363.529</v>
      </c>
      <c r="L16" s="184">
        <v>0.0684</v>
      </c>
      <c r="M16" s="170">
        <v>177.635668</v>
      </c>
      <c r="N16" s="170">
        <v>56.190319</v>
      </c>
      <c r="O16" s="170">
        <v>692.005222</v>
      </c>
      <c r="P16" s="184">
        <v>0</v>
      </c>
      <c r="Q16" s="170">
        <v>19.82951</v>
      </c>
    </row>
    <row r="17" spans="1:17" ht="19.5" customHeight="1">
      <c r="A17" s="168"/>
      <c r="B17" s="178" t="s">
        <v>29</v>
      </c>
      <c r="C17" s="169">
        <f t="shared" si="0"/>
        <v>2239.898085</v>
      </c>
      <c r="D17" s="172">
        <v>1194.45881</v>
      </c>
      <c r="E17" s="170">
        <v>112.239117</v>
      </c>
      <c r="F17" s="170">
        <v>0.33</v>
      </c>
      <c r="G17" s="170">
        <v>162.818716</v>
      </c>
      <c r="H17" s="170">
        <v>333.409927</v>
      </c>
      <c r="I17" s="170">
        <v>310.388495</v>
      </c>
      <c r="J17" s="170">
        <v>0</v>
      </c>
      <c r="K17" s="170">
        <v>30.446963</v>
      </c>
      <c r="L17" s="184">
        <v>0</v>
      </c>
      <c r="M17" s="170">
        <v>31.709089</v>
      </c>
      <c r="N17" s="170">
        <v>2.31996</v>
      </c>
      <c r="O17" s="170">
        <v>58.043978</v>
      </c>
      <c r="P17" s="184">
        <v>0</v>
      </c>
      <c r="Q17" s="170">
        <v>3.73303</v>
      </c>
    </row>
    <row r="18" spans="1:17" ht="19.5" customHeight="1">
      <c r="A18" s="168"/>
      <c r="B18" s="178" t="s">
        <v>30</v>
      </c>
      <c r="C18" s="169">
        <f t="shared" si="0"/>
        <v>175.3424879999999</v>
      </c>
      <c r="D18" s="172">
        <v>26.577839</v>
      </c>
      <c r="E18" s="170">
        <v>58.8340059999999</v>
      </c>
      <c r="F18" s="170">
        <v>75.26</v>
      </c>
      <c r="G18" s="170">
        <v>0</v>
      </c>
      <c r="H18" s="170">
        <v>0</v>
      </c>
      <c r="I18" s="170">
        <v>0</v>
      </c>
      <c r="J18" s="170">
        <v>0</v>
      </c>
      <c r="K18" s="170">
        <v>0.249056</v>
      </c>
      <c r="L18" s="184">
        <v>0</v>
      </c>
      <c r="M18" s="170">
        <v>7.448559</v>
      </c>
      <c r="N18" s="170">
        <v>6.713406</v>
      </c>
      <c r="O18" s="170">
        <v>0</v>
      </c>
      <c r="P18" s="184">
        <v>0</v>
      </c>
      <c r="Q18" s="170">
        <v>0.259622</v>
      </c>
    </row>
    <row r="19" spans="1:17" ht="19.5" customHeight="1">
      <c r="A19" s="168"/>
      <c r="B19" s="178" t="s">
        <v>31</v>
      </c>
      <c r="C19" s="169">
        <f t="shared" si="0"/>
        <v>2108.16952</v>
      </c>
      <c r="D19" s="172">
        <v>1794.470721</v>
      </c>
      <c r="E19" s="46">
        <v>168.813271</v>
      </c>
      <c r="F19" s="46">
        <v>24.83</v>
      </c>
      <c r="G19" s="46">
        <v>5.87899</v>
      </c>
      <c r="H19" s="46">
        <v>40.743928</v>
      </c>
      <c r="I19" s="46">
        <v>61.008882</v>
      </c>
      <c r="J19" s="170">
        <v>0</v>
      </c>
      <c r="K19" s="170">
        <v>0.010377</v>
      </c>
      <c r="L19" s="184">
        <v>0</v>
      </c>
      <c r="M19" s="170">
        <v>10.104965</v>
      </c>
      <c r="N19" s="170">
        <v>0</v>
      </c>
      <c r="O19" s="170">
        <v>2.308386</v>
      </c>
      <c r="P19" s="184">
        <v>0</v>
      </c>
      <c r="Q19" s="170">
        <v>0</v>
      </c>
    </row>
    <row r="20" spans="1:17" ht="19.5" customHeight="1">
      <c r="A20" s="168"/>
      <c r="B20" s="179" t="s">
        <v>32</v>
      </c>
      <c r="C20" s="169">
        <f t="shared" si="0"/>
        <v>39433.57470899999</v>
      </c>
      <c r="D20" s="172">
        <v>16591.785714</v>
      </c>
      <c r="E20" s="170">
        <v>8737.701694</v>
      </c>
      <c r="F20" s="170">
        <v>1364.88415</v>
      </c>
      <c r="G20" s="170">
        <v>2061.780452</v>
      </c>
      <c r="H20" s="170">
        <v>5241.30606</v>
      </c>
      <c r="I20" s="170">
        <v>2132.023551</v>
      </c>
      <c r="J20" s="168">
        <v>0</v>
      </c>
      <c r="K20" s="170">
        <v>679.16754</v>
      </c>
      <c r="L20" s="184">
        <v>0</v>
      </c>
      <c r="M20" s="170">
        <v>299.74088</v>
      </c>
      <c r="N20" s="170">
        <v>127.028651</v>
      </c>
      <c r="O20" s="170">
        <v>2091.482946</v>
      </c>
      <c r="P20" s="184">
        <v>0</v>
      </c>
      <c r="Q20" s="170">
        <v>106.673071</v>
      </c>
    </row>
    <row r="21" spans="1:17" ht="19.5" customHeight="1">
      <c r="A21" s="168"/>
      <c r="B21" s="180" t="s">
        <v>33</v>
      </c>
      <c r="C21" s="169">
        <f t="shared" si="0"/>
        <v>19444.29324100013</v>
      </c>
      <c r="D21" s="181">
        <v>3954.239986</v>
      </c>
      <c r="E21" s="170">
        <v>5468.207046</v>
      </c>
      <c r="F21" s="170">
        <v>625.962385000133</v>
      </c>
      <c r="G21" s="182">
        <v>1721.420511</v>
      </c>
      <c r="H21" s="182">
        <v>4232.973774</v>
      </c>
      <c r="I21" s="170">
        <v>663.503043</v>
      </c>
      <c r="J21" s="168">
        <v>0</v>
      </c>
      <c r="K21" s="170">
        <v>519.5622</v>
      </c>
      <c r="L21" s="184">
        <v>0</v>
      </c>
      <c r="M21" s="170">
        <v>277.269526</v>
      </c>
      <c r="N21" s="170">
        <v>67.772551</v>
      </c>
      <c r="O21" s="170">
        <v>1827.729379</v>
      </c>
      <c r="P21" s="184">
        <v>0</v>
      </c>
      <c r="Q21" s="170">
        <v>85.65284</v>
      </c>
    </row>
    <row r="22" spans="1:17" ht="19.5" customHeight="1">
      <c r="A22" s="168"/>
      <c r="B22" s="179" t="s">
        <v>34</v>
      </c>
      <c r="C22" s="183">
        <f t="shared" si="0"/>
        <v>12327</v>
      </c>
      <c r="D22" s="5">
        <v>3057</v>
      </c>
      <c r="E22" s="5">
        <v>3643</v>
      </c>
      <c r="F22" s="5">
        <v>315</v>
      </c>
      <c r="G22" s="5">
        <v>785</v>
      </c>
      <c r="H22" s="5">
        <v>2283</v>
      </c>
      <c r="I22" s="5">
        <v>531</v>
      </c>
      <c r="J22" s="168">
        <v>0</v>
      </c>
      <c r="K22" s="168">
        <v>361</v>
      </c>
      <c r="L22" s="168">
        <v>0</v>
      </c>
      <c r="M22" s="168">
        <v>342</v>
      </c>
      <c r="N22" s="168">
        <v>97</v>
      </c>
      <c r="O22" s="168">
        <v>815</v>
      </c>
      <c r="P22" s="184">
        <v>0</v>
      </c>
      <c r="Q22" s="184">
        <v>98</v>
      </c>
    </row>
    <row r="23" spans="1:17" ht="19.5" customHeight="1">
      <c r="A23" s="168"/>
      <c r="B23" s="179" t="s">
        <v>35</v>
      </c>
      <c r="C23" s="132" t="s">
        <v>36</v>
      </c>
      <c r="D23" s="170">
        <v>801.770608439647</v>
      </c>
      <c r="E23" s="170">
        <v>2967.98377287794</v>
      </c>
      <c r="F23" s="170">
        <v>4826.63399014778</v>
      </c>
      <c r="G23" s="170">
        <v>5252.94382675159</v>
      </c>
      <c r="H23" s="170">
        <v>2559.90449141347</v>
      </c>
      <c r="I23" s="170">
        <v>999.458201892744</v>
      </c>
      <c r="J23" s="168">
        <v>0</v>
      </c>
      <c r="K23" s="170">
        <v>9273.94827586207</v>
      </c>
      <c r="L23" s="168">
        <v>0</v>
      </c>
      <c r="M23" s="170">
        <v>6799.20163934426</v>
      </c>
      <c r="N23" s="170">
        <v>2018.06723938224</v>
      </c>
      <c r="O23" s="170">
        <v>3426.27</v>
      </c>
      <c r="P23" s="184">
        <v>0</v>
      </c>
      <c r="Q23" s="170">
        <v>0.0786214285714286</v>
      </c>
    </row>
    <row r="24" spans="1:17" ht="19.5" customHeight="1">
      <c r="A24" s="168"/>
      <c r="B24" s="179" t="s">
        <v>37</v>
      </c>
      <c r="C24" s="132" t="s">
        <v>36</v>
      </c>
      <c r="D24" s="170">
        <v>4713.48605769231</v>
      </c>
      <c r="E24" s="170">
        <v>2488.89605708512</v>
      </c>
      <c r="F24" s="170">
        <v>4756.3432038835</v>
      </c>
      <c r="G24" s="170">
        <v>4598.08307760928</v>
      </c>
      <c r="H24" s="170">
        <v>1614.87308333333</v>
      </c>
      <c r="I24" s="170">
        <v>5110.13306451613</v>
      </c>
      <c r="J24" s="168">
        <v>0</v>
      </c>
      <c r="K24" s="170">
        <v>6896.01282051282</v>
      </c>
      <c r="L24" s="168">
        <v>0</v>
      </c>
      <c r="M24" s="170">
        <v>3215.12635658915</v>
      </c>
      <c r="N24" s="170">
        <v>5583.40807174888</v>
      </c>
      <c r="O24" s="170">
        <v>9577.97</v>
      </c>
      <c r="P24" s="184">
        <v>0</v>
      </c>
      <c r="Q24" s="170">
        <v>0.05350625</v>
      </c>
    </row>
    <row r="25" spans="1:17" ht="19.5" customHeight="1">
      <c r="A25" s="168"/>
      <c r="B25" s="178" t="s">
        <v>38</v>
      </c>
      <c r="C25" s="132" t="s">
        <v>36</v>
      </c>
      <c r="D25" s="170">
        <v>12.4163319946452</v>
      </c>
      <c r="E25" s="170">
        <v>47.9031560743623</v>
      </c>
      <c r="F25" s="170">
        <v>62.2291021671827</v>
      </c>
      <c r="G25" s="170">
        <v>27.8980891719745</v>
      </c>
      <c r="H25" s="170">
        <v>27.682873412177</v>
      </c>
      <c r="I25" s="170">
        <v>12.1451104100946</v>
      </c>
      <c r="J25" s="168">
        <v>0</v>
      </c>
      <c r="K25" s="170">
        <v>16.2011173184358</v>
      </c>
      <c r="L25" s="168">
        <v>0</v>
      </c>
      <c r="M25" s="170">
        <v>17.8362573099415</v>
      </c>
      <c r="N25" s="170">
        <v>17.5</v>
      </c>
      <c r="O25" s="170">
        <v>29.27</v>
      </c>
      <c r="P25" s="184">
        <v>0</v>
      </c>
      <c r="Q25" s="170">
        <v>18.3673469387755</v>
      </c>
    </row>
    <row r="26" spans="1:17" ht="19.5" customHeight="1">
      <c r="A26" s="168" t="s">
        <v>39</v>
      </c>
      <c r="B26" s="168" t="s">
        <v>23</v>
      </c>
      <c r="C26" s="169">
        <f>SUM(D26:Q26)</f>
        <v>1228.42399</v>
      </c>
      <c r="D26" s="170">
        <v>422.85187</v>
      </c>
      <c r="E26" s="170">
        <v>200.530596</v>
      </c>
      <c r="F26" s="168">
        <v>0</v>
      </c>
      <c r="G26" s="170">
        <v>115.898202</v>
      </c>
      <c r="H26" s="184">
        <v>0</v>
      </c>
      <c r="I26" s="170">
        <v>77.362993</v>
      </c>
      <c r="J26" s="168">
        <v>0</v>
      </c>
      <c r="K26" s="170">
        <v>17.066987</v>
      </c>
      <c r="L26" s="170">
        <v>2.18888</v>
      </c>
      <c r="M26" s="170">
        <v>7.025315</v>
      </c>
      <c r="N26" s="168">
        <v>0</v>
      </c>
      <c r="O26" s="170">
        <v>56.697607</v>
      </c>
      <c r="P26" s="168">
        <v>327.35</v>
      </c>
      <c r="Q26" s="170">
        <v>1.45154</v>
      </c>
    </row>
    <row r="27" spans="1:17" ht="19.5" customHeight="1">
      <c r="A27" s="168"/>
      <c r="B27" s="168" t="s">
        <v>19</v>
      </c>
      <c r="C27" s="169">
        <v>-77.68</v>
      </c>
      <c r="D27" s="170">
        <v>-90.4276828982022</v>
      </c>
      <c r="E27" s="170">
        <v>-89.4050096329035</v>
      </c>
      <c r="F27" s="168">
        <v>0</v>
      </c>
      <c r="G27" s="170">
        <v>125.073105713895</v>
      </c>
      <c r="H27" s="184">
        <v>0</v>
      </c>
      <c r="I27" s="170">
        <v>-91.2531016948195</v>
      </c>
      <c r="J27" s="168">
        <v>0</v>
      </c>
      <c r="K27" s="170">
        <v>-23.8199934751264</v>
      </c>
      <c r="L27" s="170">
        <v>-86.4521160027355</v>
      </c>
      <c r="M27" s="170">
        <v>729.506557235747</v>
      </c>
      <c r="N27" s="168">
        <v>0</v>
      </c>
      <c r="O27" s="168">
        <v>470.919697812641</v>
      </c>
      <c r="P27" s="170">
        <v>291.27</v>
      </c>
      <c r="Q27" s="168">
        <v>0</v>
      </c>
    </row>
    <row r="28" spans="1:17" ht="19.5" customHeight="1">
      <c r="A28" s="168"/>
      <c r="B28" s="168" t="s">
        <v>20</v>
      </c>
      <c r="C28" s="169">
        <v>0.658721597667536</v>
      </c>
      <c r="D28" s="170">
        <v>34.4223064220685</v>
      </c>
      <c r="E28" s="170">
        <v>16.3242168528474</v>
      </c>
      <c r="F28" s="168">
        <v>0</v>
      </c>
      <c r="G28" s="170">
        <v>9.43470682300823</v>
      </c>
      <c r="H28" s="184">
        <v>0</v>
      </c>
      <c r="I28" s="170">
        <v>6.29774358281622</v>
      </c>
      <c r="J28" s="168">
        <v>0</v>
      </c>
      <c r="K28" s="170">
        <v>1.38934009258481</v>
      </c>
      <c r="L28" s="170">
        <v>0.178186034937335</v>
      </c>
      <c r="M28" s="170">
        <v>0.571896597362935</v>
      </c>
      <c r="N28" s="170">
        <v>0</v>
      </c>
      <c r="O28" s="170">
        <v>4.61547539461518</v>
      </c>
      <c r="P28" s="170">
        <v>26.6479654146123</v>
      </c>
      <c r="Q28" s="170">
        <v>0.118162785147171</v>
      </c>
    </row>
    <row r="29" spans="1:17" ht="19.5" customHeight="1">
      <c r="A29" s="168"/>
      <c r="B29" s="168" t="s">
        <v>40</v>
      </c>
      <c r="C29" s="169">
        <f aca="true" t="shared" si="1" ref="C29:C37">SUM(D29:Q29)</f>
        <v>207.76299300000002</v>
      </c>
      <c r="D29" s="170">
        <v>172.101906</v>
      </c>
      <c r="E29" s="170">
        <v>7.609866</v>
      </c>
      <c r="F29" s="168">
        <v>0</v>
      </c>
      <c r="G29" s="170">
        <v>24.493879</v>
      </c>
      <c r="H29" s="184">
        <v>0</v>
      </c>
      <c r="I29" s="168">
        <v>0.147</v>
      </c>
      <c r="J29" s="168">
        <v>0</v>
      </c>
      <c r="K29" s="170">
        <v>4.2264</v>
      </c>
      <c r="L29" s="170">
        <v>-0.816058</v>
      </c>
      <c r="M29" s="170">
        <v>0</v>
      </c>
      <c r="N29" s="168">
        <v>0</v>
      </c>
      <c r="O29" s="168">
        <v>0</v>
      </c>
      <c r="P29" s="168">
        <v>0</v>
      </c>
      <c r="Q29" s="168">
        <v>0</v>
      </c>
    </row>
    <row r="30" spans="1:17" ht="19.5" customHeight="1">
      <c r="A30" s="168"/>
      <c r="B30" s="168" t="s">
        <v>25</v>
      </c>
      <c r="C30" s="169">
        <f t="shared" si="1"/>
        <v>16.7562</v>
      </c>
      <c r="D30" s="170">
        <v>14.90289</v>
      </c>
      <c r="E30" s="170">
        <v>0.9626</v>
      </c>
      <c r="F30" s="168">
        <v>0</v>
      </c>
      <c r="G30" s="170">
        <v>0</v>
      </c>
      <c r="H30" s="184">
        <v>0</v>
      </c>
      <c r="I30" s="168">
        <v>0</v>
      </c>
      <c r="J30" s="168">
        <v>0</v>
      </c>
      <c r="K30" s="168">
        <v>0</v>
      </c>
      <c r="L30" s="170">
        <v>0.89071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</row>
    <row r="31" spans="1:17" ht="19.5" customHeight="1">
      <c r="A31" s="168"/>
      <c r="B31" s="168" t="s">
        <v>28</v>
      </c>
      <c r="C31" s="169">
        <f t="shared" si="1"/>
        <v>17.843574999999998</v>
      </c>
      <c r="D31" s="170">
        <v>13.196275</v>
      </c>
      <c r="E31" s="170">
        <v>1.20015</v>
      </c>
      <c r="F31" s="168">
        <v>0</v>
      </c>
      <c r="G31" s="168">
        <v>0</v>
      </c>
      <c r="H31" s="184">
        <v>0</v>
      </c>
      <c r="I31" s="168">
        <v>0</v>
      </c>
      <c r="J31" s="168">
        <v>0</v>
      </c>
      <c r="K31" s="168">
        <v>0</v>
      </c>
      <c r="L31" s="170">
        <v>2.30315</v>
      </c>
      <c r="M31" s="168">
        <v>1.144</v>
      </c>
      <c r="N31" s="168">
        <v>0</v>
      </c>
      <c r="O31" s="168">
        <v>0</v>
      </c>
      <c r="P31" s="168">
        <v>0</v>
      </c>
      <c r="Q31" s="168">
        <v>0</v>
      </c>
    </row>
    <row r="32" spans="1:17" ht="19.5" customHeight="1">
      <c r="A32" s="168"/>
      <c r="B32" s="168" t="s">
        <v>29</v>
      </c>
      <c r="C32" s="169">
        <f t="shared" si="1"/>
        <v>253.62392999999997</v>
      </c>
      <c r="D32" s="170">
        <v>71.933293</v>
      </c>
      <c r="E32" s="170">
        <v>32.750774</v>
      </c>
      <c r="F32" s="168">
        <v>0</v>
      </c>
      <c r="G32" s="170">
        <v>25.958618</v>
      </c>
      <c r="H32" s="184">
        <v>0</v>
      </c>
      <c r="I32" s="170">
        <v>68.0226</v>
      </c>
      <c r="J32" s="168">
        <v>0</v>
      </c>
      <c r="K32" s="170">
        <v>2.105738</v>
      </c>
      <c r="L32" s="170">
        <v>-0.00177</v>
      </c>
      <c r="M32" s="170">
        <v>1.7121</v>
      </c>
      <c r="N32" s="170">
        <v>0</v>
      </c>
      <c r="O32" s="170">
        <v>50.584384</v>
      </c>
      <c r="P32" s="170">
        <v>0</v>
      </c>
      <c r="Q32" s="170">
        <v>0.558193</v>
      </c>
    </row>
    <row r="33" spans="1:17" ht="19.5" customHeight="1">
      <c r="A33" s="168"/>
      <c r="B33" s="168" t="s">
        <v>30</v>
      </c>
      <c r="C33" s="169">
        <f t="shared" si="1"/>
        <v>0</v>
      </c>
      <c r="D33" s="168">
        <v>0</v>
      </c>
      <c r="E33" s="168">
        <v>0</v>
      </c>
      <c r="F33" s="168">
        <v>0</v>
      </c>
      <c r="G33" s="168">
        <v>0</v>
      </c>
      <c r="H33" s="184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</row>
    <row r="34" spans="1:17" ht="19.5" customHeight="1">
      <c r="A34" s="168"/>
      <c r="B34" s="168" t="s">
        <v>31</v>
      </c>
      <c r="C34" s="169">
        <f t="shared" si="1"/>
        <v>732.4372919999998</v>
      </c>
      <c r="D34" s="170">
        <v>150.717506</v>
      </c>
      <c r="E34" s="170">
        <v>158.007206</v>
      </c>
      <c r="F34" s="168">
        <v>0</v>
      </c>
      <c r="G34" s="170">
        <v>65.445705</v>
      </c>
      <c r="H34" s="184">
        <v>0</v>
      </c>
      <c r="I34" s="170">
        <v>9.193393</v>
      </c>
      <c r="J34" s="168">
        <v>0</v>
      </c>
      <c r="K34" s="170">
        <v>10.734849</v>
      </c>
      <c r="L34" s="170">
        <v>-0.187152</v>
      </c>
      <c r="M34" s="170">
        <v>4.169215</v>
      </c>
      <c r="N34" s="170">
        <v>0</v>
      </c>
      <c r="O34" s="170">
        <v>6.113223</v>
      </c>
      <c r="P34" s="170">
        <v>327.35</v>
      </c>
      <c r="Q34" s="170">
        <v>0.893347</v>
      </c>
    </row>
    <row r="35" spans="1:17" ht="19.5" customHeight="1">
      <c r="A35" s="168"/>
      <c r="B35" s="168" t="s">
        <v>41</v>
      </c>
      <c r="C35" s="169">
        <f t="shared" si="1"/>
        <v>0</v>
      </c>
      <c r="D35" s="168">
        <v>0</v>
      </c>
      <c r="E35" s="170">
        <v>0</v>
      </c>
      <c r="F35" s="168">
        <v>0</v>
      </c>
      <c r="G35" s="168">
        <v>0</v>
      </c>
      <c r="H35" s="184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</row>
    <row r="36" spans="1:17" ht="19.5" customHeight="1">
      <c r="A36" s="168"/>
      <c r="B36" s="178" t="s">
        <v>32</v>
      </c>
      <c r="C36" s="169">
        <f t="shared" si="1"/>
        <v>1091.90086</v>
      </c>
      <c r="D36" s="170">
        <v>306.827918</v>
      </c>
      <c r="E36" s="170">
        <v>191.364045</v>
      </c>
      <c r="F36" s="168">
        <v>0</v>
      </c>
      <c r="G36" s="170">
        <v>106.291148</v>
      </c>
      <c r="H36" s="184">
        <v>0</v>
      </c>
      <c r="I36" s="170">
        <v>77.362993</v>
      </c>
      <c r="J36" s="168">
        <v>0</v>
      </c>
      <c r="K36" s="170">
        <v>17.066987</v>
      </c>
      <c r="L36" s="170">
        <v>0.463307</v>
      </c>
      <c r="M36" s="170">
        <v>7.025315</v>
      </c>
      <c r="N36" s="168">
        <v>0</v>
      </c>
      <c r="O36" s="170">
        <v>56.697607</v>
      </c>
      <c r="P36" s="170">
        <v>327.35</v>
      </c>
      <c r="Q36" s="170">
        <v>1.45154</v>
      </c>
    </row>
    <row r="37" spans="1:17" ht="19.5" customHeight="1">
      <c r="A37" s="168" t="s">
        <v>42</v>
      </c>
      <c r="B37" s="168" t="s">
        <v>43</v>
      </c>
      <c r="C37" s="169">
        <f t="shared" si="1"/>
        <v>84493.076162</v>
      </c>
      <c r="D37" s="170">
        <v>7739.34393</v>
      </c>
      <c r="E37" s="170">
        <v>890.164861</v>
      </c>
      <c r="F37" s="170">
        <v>85.57</v>
      </c>
      <c r="G37" s="170">
        <v>890.645215</v>
      </c>
      <c r="H37" s="170">
        <v>12736.908983</v>
      </c>
      <c r="I37" s="170">
        <v>10028.747024</v>
      </c>
      <c r="J37" s="170">
        <v>5824.82</v>
      </c>
      <c r="K37" s="170">
        <v>7215.030303</v>
      </c>
      <c r="L37" s="170">
        <v>6376.94582</v>
      </c>
      <c r="M37" s="170">
        <v>1773.440026</v>
      </c>
      <c r="N37" s="170">
        <v>10127</v>
      </c>
      <c r="O37" s="170">
        <v>17295.3</v>
      </c>
      <c r="P37" s="170">
        <v>3509.16</v>
      </c>
      <c r="Q37" s="184">
        <v>0</v>
      </c>
    </row>
    <row r="38" spans="1:17" ht="19.5" customHeight="1">
      <c r="A38" s="168"/>
      <c r="B38" s="168" t="s">
        <v>19</v>
      </c>
      <c r="C38" s="169">
        <v>-11.22</v>
      </c>
      <c r="D38" s="170">
        <v>17.9942221853719</v>
      </c>
      <c r="E38" s="170">
        <v>-52.8905665973126</v>
      </c>
      <c r="F38" s="170">
        <v>-65.247938918897</v>
      </c>
      <c r="G38" s="170">
        <v>-74.3742031631632</v>
      </c>
      <c r="H38" s="170">
        <v>18.6880367004303</v>
      </c>
      <c r="I38" s="170">
        <v>-21.3564578682344</v>
      </c>
      <c r="J38" s="170">
        <v>-3.94</v>
      </c>
      <c r="K38" s="170">
        <v>-75.0783796004305</v>
      </c>
      <c r="L38" s="170">
        <v>86.8170662780261</v>
      </c>
      <c r="M38" s="170">
        <v>-81.4533988284078</v>
      </c>
      <c r="N38" s="170">
        <v>18.3918258551755</v>
      </c>
      <c r="O38" s="182">
        <v>5834.11751304574</v>
      </c>
      <c r="P38" s="170">
        <v>737.54</v>
      </c>
      <c r="Q38" s="184">
        <v>0</v>
      </c>
    </row>
    <row r="39" spans="1:17" ht="19.5" customHeight="1">
      <c r="A39" s="168"/>
      <c r="B39" s="168" t="s">
        <v>20</v>
      </c>
      <c r="C39" s="169">
        <v>1.74742923464506</v>
      </c>
      <c r="D39" s="170">
        <v>9.15973743832125</v>
      </c>
      <c r="E39" s="170">
        <v>1.05353586522672</v>
      </c>
      <c r="F39" s="170">
        <v>0.101274570517394</v>
      </c>
      <c r="G39" s="170">
        <v>1.05410437808224</v>
      </c>
      <c r="H39" s="170">
        <v>15.0745002567776</v>
      </c>
      <c r="I39" s="170">
        <v>11.8693122318943</v>
      </c>
      <c r="J39" s="170">
        <v>6.89384298049698</v>
      </c>
      <c r="K39" s="170">
        <v>8.53919709251265</v>
      </c>
      <c r="L39" s="170">
        <v>7.54729986132044</v>
      </c>
      <c r="M39" s="170">
        <v>2.09891757592037</v>
      </c>
      <c r="N39" s="170">
        <v>11.9855974714228</v>
      </c>
      <c r="O39" s="170">
        <v>20.4694878984397</v>
      </c>
      <c r="P39" s="170">
        <v>4.15319237906764</v>
      </c>
      <c r="Q39" s="184">
        <v>0</v>
      </c>
    </row>
    <row r="40" spans="1:17" ht="19.5" customHeight="1">
      <c r="A40" s="168"/>
      <c r="B40" s="168" t="s">
        <v>21</v>
      </c>
      <c r="C40" s="169">
        <f aca="true" t="shared" si="2" ref="C40:C42">SUM(D40:Q40)</f>
        <v>78944.777363</v>
      </c>
      <c r="D40" s="170">
        <v>7444.581672</v>
      </c>
      <c r="E40" s="170">
        <v>3.036046</v>
      </c>
      <c r="F40" s="170">
        <v>11.45687</v>
      </c>
      <c r="G40" s="170">
        <v>163.088046</v>
      </c>
      <c r="H40" s="170">
        <v>12316.159523</v>
      </c>
      <c r="I40" s="170">
        <v>9733.810765</v>
      </c>
      <c r="J40" s="170">
        <v>5331.9</v>
      </c>
      <c r="K40" s="170">
        <v>6028.528234</v>
      </c>
      <c r="L40" s="170">
        <v>5972.56917</v>
      </c>
      <c r="M40" s="170">
        <v>1675.323237</v>
      </c>
      <c r="N40" s="170">
        <v>10127</v>
      </c>
      <c r="O40" s="170">
        <v>17025.2238</v>
      </c>
      <c r="P40" s="170">
        <v>3112.1</v>
      </c>
      <c r="Q40" s="184">
        <v>0</v>
      </c>
    </row>
    <row r="41" spans="1:17" ht="19.5" customHeight="1">
      <c r="A41" s="168"/>
      <c r="B41" s="168" t="s">
        <v>44</v>
      </c>
      <c r="C41" s="169">
        <f t="shared" si="2"/>
        <v>71175.132695</v>
      </c>
      <c r="D41" s="170">
        <v>7028.54</v>
      </c>
      <c r="E41" s="170">
        <v>-1.81898940354586E-16</v>
      </c>
      <c r="F41" s="170">
        <v>3.422212</v>
      </c>
      <c r="G41" s="170">
        <v>-9.60705399999999</v>
      </c>
      <c r="H41" s="170">
        <v>11643.1</v>
      </c>
      <c r="I41" s="170">
        <v>8647</v>
      </c>
      <c r="J41" s="170">
        <v>4949.79</v>
      </c>
      <c r="K41" s="170">
        <v>5226.178</v>
      </c>
      <c r="L41" s="170">
        <v>5500</v>
      </c>
      <c r="M41" s="170">
        <v>1660.709537</v>
      </c>
      <c r="N41" s="170">
        <v>9469.7</v>
      </c>
      <c r="O41" s="170">
        <v>14450.9</v>
      </c>
      <c r="P41" s="170">
        <v>2605.4</v>
      </c>
      <c r="Q41" s="184">
        <v>0</v>
      </c>
    </row>
    <row r="42" spans="1:17" ht="19.5" customHeight="1">
      <c r="A42" s="173" t="s">
        <v>45</v>
      </c>
      <c r="B42" s="168" t="s">
        <v>23</v>
      </c>
      <c r="C42" s="169">
        <f t="shared" si="2"/>
        <v>619.95173</v>
      </c>
      <c r="D42" s="184">
        <v>0</v>
      </c>
      <c r="E42" s="170">
        <v>2.343752</v>
      </c>
      <c r="F42" s="170">
        <v>604.57</v>
      </c>
      <c r="G42" s="184">
        <v>0</v>
      </c>
      <c r="H42" s="170">
        <v>9.20602</v>
      </c>
      <c r="I42" s="184">
        <v>0</v>
      </c>
      <c r="J42" s="184">
        <v>0</v>
      </c>
      <c r="K42" s="184">
        <v>0</v>
      </c>
      <c r="L42" s="170">
        <v>3.212198</v>
      </c>
      <c r="M42" s="170">
        <v>0.61976</v>
      </c>
      <c r="N42" s="184">
        <v>0</v>
      </c>
      <c r="O42" s="184">
        <v>0</v>
      </c>
      <c r="P42" s="184">
        <v>0</v>
      </c>
      <c r="Q42" s="184">
        <v>0</v>
      </c>
    </row>
    <row r="43" spans="1:17" ht="19.5" customHeight="1">
      <c r="A43" s="185"/>
      <c r="B43" s="168" t="s">
        <v>19</v>
      </c>
      <c r="C43" s="170">
        <v>28.32</v>
      </c>
      <c r="D43" s="184">
        <v>0</v>
      </c>
      <c r="E43" s="170">
        <v>9.89795851381981</v>
      </c>
      <c r="F43" s="170">
        <v>26.2941299352413</v>
      </c>
      <c r="G43" s="184">
        <v>0</v>
      </c>
      <c r="H43" s="170">
        <v>1382.76128658173</v>
      </c>
      <c r="I43" s="184">
        <v>0</v>
      </c>
      <c r="J43" s="184">
        <v>0</v>
      </c>
      <c r="K43" s="184">
        <v>0</v>
      </c>
      <c r="L43" s="170">
        <v>151.142895564771</v>
      </c>
      <c r="M43" s="170">
        <v>60.36847280443</v>
      </c>
      <c r="N43" s="184">
        <v>0</v>
      </c>
      <c r="O43" s="184">
        <v>0</v>
      </c>
      <c r="P43" s="184">
        <v>0</v>
      </c>
      <c r="Q43" s="184">
        <v>0</v>
      </c>
    </row>
    <row r="44" spans="1:17" ht="19.5" customHeight="1">
      <c r="A44" s="176"/>
      <c r="B44" s="168" t="s">
        <v>20</v>
      </c>
      <c r="C44" s="169">
        <v>0.706610572816064</v>
      </c>
      <c r="D44" s="184">
        <v>0</v>
      </c>
      <c r="E44" s="170">
        <v>0.378053949458291</v>
      </c>
      <c r="F44" s="170">
        <v>97.5188826394597</v>
      </c>
      <c r="G44" s="184">
        <v>0</v>
      </c>
      <c r="H44" s="170">
        <v>1.48495754661415</v>
      </c>
      <c r="I44" s="184">
        <v>0</v>
      </c>
      <c r="J44" s="184">
        <v>0</v>
      </c>
      <c r="K44" s="184">
        <v>0</v>
      </c>
      <c r="L44" s="170">
        <v>0.518136791069201</v>
      </c>
      <c r="M44" s="170">
        <v>0.0999690733986661</v>
      </c>
      <c r="N44" s="184">
        <v>0</v>
      </c>
      <c r="O44" s="184">
        <v>0</v>
      </c>
      <c r="P44" s="184">
        <v>0</v>
      </c>
      <c r="Q44" s="184">
        <v>0</v>
      </c>
    </row>
    <row r="45" spans="1:17" ht="19.5" customHeight="1">
      <c r="A45" s="178" t="s">
        <v>46</v>
      </c>
      <c r="B45" s="168" t="s">
        <v>23</v>
      </c>
      <c r="C45" s="169">
        <f>SUM(D45:Q45)</f>
        <v>758.8083299999937</v>
      </c>
      <c r="D45" s="184">
        <v>-6.3664629124105E-12</v>
      </c>
      <c r="E45" s="170">
        <v>755.58191</v>
      </c>
      <c r="F45" s="184">
        <v>0</v>
      </c>
      <c r="G45" s="184">
        <v>0</v>
      </c>
      <c r="H45" s="170">
        <v>0.048</v>
      </c>
      <c r="I45" s="184">
        <v>0</v>
      </c>
      <c r="J45" s="184">
        <v>0</v>
      </c>
      <c r="K45" s="170">
        <v>2.1375</v>
      </c>
      <c r="L45" s="170">
        <v>1.04092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</row>
    <row r="46" spans="1:17" ht="19.5" customHeight="1">
      <c r="A46" s="178"/>
      <c r="B46" s="168" t="s">
        <v>19</v>
      </c>
      <c r="C46" s="169">
        <v>-18.44</v>
      </c>
      <c r="D46" s="184">
        <v>0</v>
      </c>
      <c r="E46" s="170">
        <v>-31.0517334179892</v>
      </c>
      <c r="F46" s="184">
        <v>0</v>
      </c>
      <c r="G46" s="184">
        <v>0</v>
      </c>
      <c r="H46" s="170">
        <v>26.3157894736842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</row>
    <row r="47" spans="1:17" ht="19.5" customHeight="1">
      <c r="A47" s="178"/>
      <c r="B47" s="168" t="s">
        <v>20</v>
      </c>
      <c r="C47" s="169">
        <v>0.740818123579394</v>
      </c>
      <c r="D47" s="184">
        <v>-8.3900804204542E-13</v>
      </c>
      <c r="E47" s="170">
        <v>99.5748043514502</v>
      </c>
      <c r="F47" s="184">
        <v>0</v>
      </c>
      <c r="G47" s="184">
        <v>0</v>
      </c>
      <c r="H47" s="170">
        <v>0.00632570810075324</v>
      </c>
      <c r="I47" s="184">
        <v>0</v>
      </c>
      <c r="J47" s="184">
        <v>0</v>
      </c>
      <c r="K47" s="184">
        <v>0.281691688861668</v>
      </c>
      <c r="L47" s="184">
        <v>0.137178251588251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</row>
    <row r="48" spans="1:17" ht="19.5" customHeight="1">
      <c r="A48" s="173" t="s">
        <v>47</v>
      </c>
      <c r="B48" s="168" t="s">
        <v>23</v>
      </c>
      <c r="C48" s="169">
        <f>SUM(D48:Q48)</f>
        <v>32.259316</v>
      </c>
      <c r="D48" s="184">
        <v>0</v>
      </c>
      <c r="E48" s="184">
        <v>0</v>
      </c>
      <c r="F48" s="184">
        <v>0</v>
      </c>
      <c r="G48" s="184">
        <v>0</v>
      </c>
      <c r="H48" s="170">
        <v>30.446344</v>
      </c>
      <c r="I48" s="184">
        <v>0</v>
      </c>
      <c r="J48" s="184">
        <v>0</v>
      </c>
      <c r="K48" s="184">
        <v>0</v>
      </c>
      <c r="L48" s="184">
        <v>0</v>
      </c>
      <c r="M48" s="170">
        <v>1.812972</v>
      </c>
      <c r="N48" s="184">
        <v>0</v>
      </c>
      <c r="O48" s="184">
        <v>0</v>
      </c>
      <c r="P48" s="184">
        <v>0</v>
      </c>
      <c r="Q48" s="184">
        <v>0</v>
      </c>
    </row>
    <row r="49" spans="1:17" ht="19.5" customHeight="1">
      <c r="A49" s="185"/>
      <c r="B49" s="168" t="s">
        <v>19</v>
      </c>
      <c r="C49" s="186">
        <v>538.1</v>
      </c>
      <c r="D49" s="184">
        <v>0</v>
      </c>
      <c r="E49" s="184">
        <v>0</v>
      </c>
      <c r="F49" s="184">
        <v>0</v>
      </c>
      <c r="G49" s="184">
        <v>0</v>
      </c>
      <c r="H49" s="170">
        <v>526.140354954188</v>
      </c>
      <c r="I49" s="184">
        <v>0</v>
      </c>
      <c r="J49" s="184">
        <v>0</v>
      </c>
      <c r="K49" s="184">
        <v>0</v>
      </c>
      <c r="L49" s="184">
        <v>0</v>
      </c>
      <c r="M49" s="184">
        <v>839.363730569948</v>
      </c>
      <c r="N49" s="184">
        <v>0</v>
      </c>
      <c r="O49" s="184">
        <v>0</v>
      </c>
      <c r="P49" s="184">
        <v>0</v>
      </c>
      <c r="Q49" s="184">
        <v>0</v>
      </c>
    </row>
    <row r="50" spans="1:17" ht="19.5" customHeight="1">
      <c r="A50" s="176"/>
      <c r="B50" s="168" t="s">
        <v>20</v>
      </c>
      <c r="C50" s="169">
        <v>0.04</v>
      </c>
      <c r="D50" s="184">
        <v>0</v>
      </c>
      <c r="E50" s="184">
        <v>0</v>
      </c>
      <c r="F50" s="184">
        <v>0</v>
      </c>
      <c r="G50" s="184">
        <v>0</v>
      </c>
      <c r="H50" s="170">
        <v>94.3800048333325</v>
      </c>
      <c r="I50" s="184">
        <v>0</v>
      </c>
      <c r="J50" s="184">
        <v>0</v>
      </c>
      <c r="K50" s="184">
        <v>0</v>
      </c>
      <c r="L50" s="184">
        <v>0</v>
      </c>
      <c r="M50" s="170">
        <v>5.61999516666751</v>
      </c>
      <c r="N50" s="184">
        <v>0</v>
      </c>
      <c r="O50" s="184">
        <v>0</v>
      </c>
      <c r="P50" s="184">
        <v>0</v>
      </c>
      <c r="Q50" s="184">
        <v>0</v>
      </c>
    </row>
    <row r="51" spans="1:17" ht="19.5" customHeight="1">
      <c r="A51" s="187" t="s">
        <v>48</v>
      </c>
      <c r="B51" s="168" t="s">
        <v>49</v>
      </c>
      <c r="C51" s="169">
        <f>SUM(D51:Q51)</f>
        <v>41613.071251</v>
      </c>
      <c r="D51" s="170">
        <v>16646.986798</v>
      </c>
      <c r="E51" s="170">
        <v>4319.622166</v>
      </c>
      <c r="F51" s="170">
        <v>2151.55</v>
      </c>
      <c r="G51" s="170">
        <v>3197.739261</v>
      </c>
      <c r="H51" s="170">
        <v>3459.209361</v>
      </c>
      <c r="I51" s="170">
        <v>5247.432466</v>
      </c>
      <c r="J51" s="168">
        <v>2656.37</v>
      </c>
      <c r="K51" s="170">
        <v>2916.186881</v>
      </c>
      <c r="L51" s="170">
        <v>268.324483</v>
      </c>
      <c r="M51" s="170">
        <v>104.503117</v>
      </c>
      <c r="N51" s="170">
        <v>5.424997</v>
      </c>
      <c r="O51" s="170">
        <v>603.672469</v>
      </c>
      <c r="P51" s="170">
        <v>28.68</v>
      </c>
      <c r="Q51" s="170">
        <v>7.369252</v>
      </c>
    </row>
    <row r="52" spans="1:17" ht="19.5" customHeight="1">
      <c r="A52" s="188"/>
      <c r="B52" s="168" t="s">
        <v>19</v>
      </c>
      <c r="C52" s="169">
        <v>-1.79</v>
      </c>
      <c r="D52" s="170">
        <v>-10.2</v>
      </c>
      <c r="E52" s="170">
        <v>43.7457390468818</v>
      </c>
      <c r="F52" s="170">
        <v>18.0704180523087</v>
      </c>
      <c r="G52" s="170">
        <v>-4.00171325702895</v>
      </c>
      <c r="H52" s="170">
        <v>-23.6279090850094</v>
      </c>
      <c r="I52" s="170">
        <v>-6.10380113179537</v>
      </c>
      <c r="J52" s="168">
        <v>-12.49</v>
      </c>
      <c r="K52" s="170">
        <v>39.4077905176472</v>
      </c>
      <c r="L52" s="170">
        <v>31.9930836622303</v>
      </c>
      <c r="M52" s="170">
        <v>131.846653432204</v>
      </c>
      <c r="N52" s="170">
        <v>-69.2094963754874</v>
      </c>
      <c r="O52" s="170">
        <v>282.237698232717</v>
      </c>
      <c r="P52" s="170">
        <v>617.47</v>
      </c>
      <c r="Q52" s="170">
        <v>0</v>
      </c>
    </row>
    <row r="53" spans="1:17" ht="19.5" customHeight="1">
      <c r="A53" s="189"/>
      <c r="B53" s="168" t="s">
        <v>50</v>
      </c>
      <c r="C53" s="183">
        <f aca="true" t="shared" si="3" ref="C53:C58">SUM(D53:Q53)</f>
        <v>115227.5</v>
      </c>
      <c r="D53" s="184">
        <v>52534</v>
      </c>
      <c r="E53" s="184">
        <v>18306</v>
      </c>
      <c r="F53" s="184">
        <v>1070</v>
      </c>
      <c r="G53" s="184">
        <v>8063</v>
      </c>
      <c r="H53" s="184">
        <v>26603</v>
      </c>
      <c r="I53" s="184">
        <v>3546</v>
      </c>
      <c r="J53" s="184">
        <v>1177</v>
      </c>
      <c r="K53" s="184">
        <v>2352</v>
      </c>
      <c r="L53" s="184">
        <v>1057</v>
      </c>
      <c r="M53" s="184">
        <v>265.5</v>
      </c>
      <c r="N53" s="184">
        <v>11</v>
      </c>
      <c r="O53" s="184">
        <v>139</v>
      </c>
      <c r="P53" s="184">
        <v>85</v>
      </c>
      <c r="Q53" s="184">
        <v>19</v>
      </c>
    </row>
    <row r="54" spans="1:17" ht="19.5" customHeight="1">
      <c r="A54" s="179" t="s">
        <v>51</v>
      </c>
      <c r="B54" s="168" t="s">
        <v>49</v>
      </c>
      <c r="C54" s="169">
        <f t="shared" si="3"/>
        <v>3546.5008540000003</v>
      </c>
      <c r="D54" s="170">
        <v>2712.47033</v>
      </c>
      <c r="E54" s="170">
        <v>555.1823</v>
      </c>
      <c r="F54" s="170">
        <v>9.69</v>
      </c>
      <c r="G54" s="170">
        <v>103.19988</v>
      </c>
      <c r="H54" s="170">
        <v>38.922616</v>
      </c>
      <c r="I54" s="170">
        <v>9.114934</v>
      </c>
      <c r="J54" s="168">
        <v>0.1</v>
      </c>
      <c r="K54" s="170">
        <v>11.901165</v>
      </c>
      <c r="L54" s="170">
        <v>0</v>
      </c>
      <c r="M54" s="170">
        <v>49.115223</v>
      </c>
      <c r="N54" s="170">
        <v>1.228758</v>
      </c>
      <c r="O54" s="170">
        <v>51.10889</v>
      </c>
      <c r="P54" s="170">
        <v>3.87</v>
      </c>
      <c r="Q54" s="170">
        <v>0.596758</v>
      </c>
    </row>
    <row r="55" spans="1:17" ht="19.5" customHeight="1">
      <c r="A55" s="179" t="s">
        <v>52</v>
      </c>
      <c r="B55" s="168" t="s">
        <v>49</v>
      </c>
      <c r="C55" s="169">
        <f t="shared" si="3"/>
        <v>2349.9157370000003</v>
      </c>
      <c r="D55" s="170">
        <v>830.573935</v>
      </c>
      <c r="E55" s="170">
        <v>512.907301</v>
      </c>
      <c r="F55" s="170">
        <v>151.37</v>
      </c>
      <c r="G55" s="170">
        <v>153.470705</v>
      </c>
      <c r="H55" s="170">
        <v>343.018043</v>
      </c>
      <c r="I55" s="170">
        <v>225.574056</v>
      </c>
      <c r="J55" s="170">
        <v>13.33</v>
      </c>
      <c r="K55" s="170">
        <v>21.813955</v>
      </c>
      <c r="L55" s="170">
        <v>1.50942</v>
      </c>
      <c r="M55" s="170">
        <v>35.237294</v>
      </c>
      <c r="N55" s="170">
        <v>4.196239</v>
      </c>
      <c r="O55" s="170">
        <v>35.384789</v>
      </c>
      <c r="P55" s="170">
        <v>21.53</v>
      </c>
      <c r="Q55" s="168">
        <v>0</v>
      </c>
    </row>
    <row r="56" spans="1:17" ht="19.5" customHeight="1">
      <c r="A56" s="178" t="s">
        <v>53</v>
      </c>
      <c r="B56" s="168" t="s">
        <v>49</v>
      </c>
      <c r="C56" s="169">
        <f t="shared" si="3"/>
        <v>28314.542882</v>
      </c>
      <c r="D56" s="170">
        <v>10588.96951</v>
      </c>
      <c r="E56" s="170">
        <v>1953.739843</v>
      </c>
      <c r="F56" s="170">
        <v>1983.85</v>
      </c>
      <c r="G56" s="170">
        <v>2385.334192</v>
      </c>
      <c r="H56" s="170">
        <v>847.5835</v>
      </c>
      <c r="I56" s="170">
        <v>5012.743476</v>
      </c>
      <c r="J56" s="168">
        <v>2639.7</v>
      </c>
      <c r="K56" s="170">
        <v>2882.471761</v>
      </c>
      <c r="L56" s="170">
        <v>0</v>
      </c>
      <c r="M56" s="170">
        <v>20.1506</v>
      </c>
      <c r="N56" s="193">
        <v>0</v>
      </c>
      <c r="O56" s="168">
        <v>0</v>
      </c>
      <c r="P56" s="168">
        <v>0</v>
      </c>
      <c r="Q56" s="168">
        <v>0</v>
      </c>
    </row>
    <row r="57" spans="1:17" ht="19.5" customHeight="1">
      <c r="A57" s="168" t="s">
        <v>54</v>
      </c>
      <c r="B57" s="168" t="s">
        <v>49</v>
      </c>
      <c r="C57" s="169">
        <f t="shared" si="3"/>
        <v>7402.111777999999</v>
      </c>
      <c r="D57" s="170">
        <v>2514.973023</v>
      </c>
      <c r="E57" s="170">
        <v>1297.792722</v>
      </c>
      <c r="F57" s="170">
        <v>6.64</v>
      </c>
      <c r="G57" s="170">
        <v>555.734484</v>
      </c>
      <c r="H57" s="170">
        <v>2229.685202</v>
      </c>
      <c r="I57" s="170">
        <v>0</v>
      </c>
      <c r="J57" s="168">
        <v>3.24</v>
      </c>
      <c r="K57" s="184">
        <v>0</v>
      </c>
      <c r="L57" s="170">
        <v>266.815063</v>
      </c>
      <c r="M57" s="184">
        <v>0</v>
      </c>
      <c r="N57" s="170">
        <v>0</v>
      </c>
      <c r="O57" s="170">
        <v>517.17879</v>
      </c>
      <c r="P57" s="170">
        <v>3.28</v>
      </c>
      <c r="Q57" s="170">
        <v>6.772494</v>
      </c>
    </row>
    <row r="58" spans="1:17" ht="19.5" customHeight="1">
      <c r="A58" s="173" t="s">
        <v>55</v>
      </c>
      <c r="B58" s="168" t="s">
        <v>49</v>
      </c>
      <c r="C58" s="169">
        <f t="shared" si="3"/>
        <v>77883.81231</v>
      </c>
      <c r="D58" s="170">
        <v>15444.266805</v>
      </c>
      <c r="E58" s="170">
        <v>3023.732402</v>
      </c>
      <c r="F58" s="170">
        <v>370.46</v>
      </c>
      <c r="G58" s="170">
        <v>5217.401661</v>
      </c>
      <c r="H58" s="170">
        <v>5755.355868</v>
      </c>
      <c r="I58" s="170">
        <v>14305.480324</v>
      </c>
      <c r="J58" s="170">
        <v>5825.73</v>
      </c>
      <c r="K58" s="170">
        <v>11005.216785</v>
      </c>
      <c r="L58" s="170">
        <v>5017.790501</v>
      </c>
      <c r="M58" s="170">
        <v>5171.4696</v>
      </c>
      <c r="N58" s="170">
        <v>3894.425788</v>
      </c>
      <c r="O58" s="170">
        <v>64.322576</v>
      </c>
      <c r="P58" s="170">
        <v>2788.16</v>
      </c>
      <c r="Q58" s="170">
        <v>0</v>
      </c>
    </row>
    <row r="59" spans="1:17" ht="19.5" customHeight="1">
      <c r="A59" s="185"/>
      <c r="B59" s="168" t="s">
        <v>19</v>
      </c>
      <c r="C59" s="169">
        <v>27.3</v>
      </c>
      <c r="D59" s="170">
        <v>123.29</v>
      </c>
      <c r="E59" s="170">
        <v>-40.4493129319507</v>
      </c>
      <c r="F59" s="170">
        <v>-64.2737284703069</v>
      </c>
      <c r="G59" s="170">
        <v>-12.7959128288045</v>
      </c>
      <c r="H59" s="170">
        <v>81.0712300470903</v>
      </c>
      <c r="I59" s="170">
        <v>4.44607148753751</v>
      </c>
      <c r="J59" s="170">
        <v>-58.35</v>
      </c>
      <c r="K59" s="170">
        <v>594.619779114542</v>
      </c>
      <c r="L59" s="170">
        <v>33.6844592487968</v>
      </c>
      <c r="M59" s="170">
        <v>60.6872951236595</v>
      </c>
      <c r="N59" s="170">
        <v>44.4191389997841</v>
      </c>
      <c r="O59" s="170">
        <v>1875.73846103755</v>
      </c>
      <c r="P59" s="170">
        <v>5570.14</v>
      </c>
      <c r="Q59" s="170" t="e">
        <v>#DIV/0!</v>
      </c>
    </row>
    <row r="60" spans="1:17" ht="19.5" customHeight="1">
      <c r="A60" s="176"/>
      <c r="B60" s="168" t="s">
        <v>50</v>
      </c>
      <c r="C60" s="183">
        <f>SUM(D60:Q60)</f>
        <v>88173</v>
      </c>
      <c r="D60" s="184">
        <v>71347</v>
      </c>
      <c r="E60" s="184">
        <v>2669</v>
      </c>
      <c r="F60" s="184">
        <v>694</v>
      </c>
      <c r="G60" s="184">
        <v>3654</v>
      </c>
      <c r="H60" s="184">
        <v>2548</v>
      </c>
      <c r="I60" s="184">
        <v>2441</v>
      </c>
      <c r="J60" s="184">
        <v>935</v>
      </c>
      <c r="K60" s="184">
        <v>1516</v>
      </c>
      <c r="L60" s="184">
        <v>594</v>
      </c>
      <c r="M60" s="184">
        <v>616</v>
      </c>
      <c r="N60" s="184">
        <v>809</v>
      </c>
      <c r="O60" s="184">
        <v>22</v>
      </c>
      <c r="P60" s="184">
        <v>328</v>
      </c>
      <c r="Q60" s="184">
        <v>0</v>
      </c>
    </row>
    <row r="61" spans="1:17" s="1" customFormat="1" ht="40.5" customHeight="1">
      <c r="A61" s="190" t="s">
        <v>56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4"/>
      <c r="P61" s="194"/>
      <c r="Q61" s="194"/>
    </row>
    <row r="65" ht="15" customHeight="1"/>
    <row r="69" ht="15" customHeight="1"/>
    <row r="73" ht="15" customHeight="1"/>
  </sheetData>
  <sheetProtection/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rintOptions/>
  <pageMargins left="0.54" right="0.2" top="0.47" bottom="0.43" header="0.39" footer="0.24"/>
  <pageSetup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9"/>
  <sheetViews>
    <sheetView zoomScaleSheetLayoutView="100" workbookViewId="0" topLeftCell="A1">
      <pane xSplit="1" ySplit="1" topLeftCell="B2" activePane="bottomRight" state="frozen"/>
      <selection pane="bottomRight" activeCell="T24" sqref="T24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103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2" width="9.00390625" style="0" customWidth="1"/>
    <col min="13" max="13" width="10.625" style="0" customWidth="1"/>
    <col min="17" max="17" width="9.50390625" style="0" bestFit="1" customWidth="1"/>
  </cols>
  <sheetData>
    <row r="1" spans="1:13" ht="4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2" ht="21" customHeight="1">
      <c r="A2" s="105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55"/>
    </row>
    <row r="3" spans="1:13" s="28" customFormat="1" ht="18" customHeight="1">
      <c r="A3" s="106" t="s">
        <v>59</v>
      </c>
      <c r="B3" s="107"/>
      <c r="C3" s="107"/>
      <c r="D3" s="108"/>
      <c r="E3" s="40" t="s">
        <v>3</v>
      </c>
      <c r="F3" s="40" t="s">
        <v>60</v>
      </c>
      <c r="G3" s="40" t="s">
        <v>61</v>
      </c>
      <c r="H3" s="40" t="s">
        <v>62</v>
      </c>
      <c r="I3" s="40" t="s">
        <v>63</v>
      </c>
      <c r="J3" s="40" t="s">
        <v>64</v>
      </c>
      <c r="K3" s="40" t="s">
        <v>65</v>
      </c>
      <c r="L3" s="40" t="s">
        <v>66</v>
      </c>
      <c r="M3" s="40" t="s">
        <v>67</v>
      </c>
    </row>
    <row r="4" spans="1:13" ht="18" customHeight="1">
      <c r="A4" s="109" t="s">
        <v>68</v>
      </c>
      <c r="B4" s="110"/>
      <c r="C4" s="111"/>
      <c r="D4" s="112" t="s">
        <v>69</v>
      </c>
      <c r="E4" s="113">
        <f aca="true" t="shared" si="0" ref="E4:E10">SUM(F4:M4)</f>
        <v>137636.31014278</v>
      </c>
      <c r="F4" s="113">
        <v>60208.12545835</v>
      </c>
      <c r="G4" s="114">
        <v>30621.69748885</v>
      </c>
      <c r="H4" s="113">
        <v>11086.20389092</v>
      </c>
      <c r="I4" s="113">
        <v>7352.83526182</v>
      </c>
      <c r="J4" s="113">
        <v>19419.04133253</v>
      </c>
      <c r="K4" s="113">
        <v>4218.20820247</v>
      </c>
      <c r="L4" s="113">
        <v>13.7717336</v>
      </c>
      <c r="M4" s="113">
        <v>4716.42677424</v>
      </c>
    </row>
    <row r="5" spans="1:13" ht="18" customHeight="1">
      <c r="A5" s="115"/>
      <c r="B5" s="116"/>
      <c r="C5" s="117"/>
      <c r="D5" s="112" t="s">
        <v>70</v>
      </c>
      <c r="E5" s="113">
        <f t="shared" si="0"/>
        <v>39828.633456</v>
      </c>
      <c r="F5" s="113">
        <v>18282.304797</v>
      </c>
      <c r="G5" s="113">
        <v>7850.516061</v>
      </c>
      <c r="H5" s="113">
        <v>3587.748163</v>
      </c>
      <c r="I5" s="113">
        <v>1414.375659</v>
      </c>
      <c r="J5" s="113">
        <v>5662.082105</v>
      </c>
      <c r="K5" s="113">
        <v>1325.096667</v>
      </c>
      <c r="L5" s="113">
        <v>31.078263</v>
      </c>
      <c r="M5" s="113">
        <v>1675.431741</v>
      </c>
    </row>
    <row r="6" spans="1:13" ht="18" customHeight="1">
      <c r="A6" s="115"/>
      <c r="B6" s="116"/>
      <c r="C6" s="117"/>
      <c r="D6" s="112" t="s">
        <v>19</v>
      </c>
      <c r="E6" s="113">
        <v>-1.33</v>
      </c>
      <c r="F6" s="113">
        <v>-7.16447536068074</v>
      </c>
      <c r="G6" s="113">
        <v>11.6296305634966</v>
      </c>
      <c r="H6" s="113">
        <v>-17.0858677842933</v>
      </c>
      <c r="I6" s="113">
        <v>-18.9356725041692</v>
      </c>
      <c r="J6" s="113">
        <v>25.3250203429251</v>
      </c>
      <c r="K6" s="113">
        <v>-13.13658181</v>
      </c>
      <c r="L6" s="113">
        <v>-74.0834452131312</v>
      </c>
      <c r="M6" s="156">
        <v>19.4641684340134</v>
      </c>
    </row>
    <row r="7" spans="1:13" ht="18" customHeight="1">
      <c r="A7" s="118"/>
      <c r="B7" s="119"/>
      <c r="C7" s="120"/>
      <c r="D7" s="112" t="s">
        <v>20</v>
      </c>
      <c r="E7" s="113">
        <v>1.85018809264687</v>
      </c>
      <c r="F7" s="113">
        <v>45.9024154499226</v>
      </c>
      <c r="G7" s="114">
        <v>19.7107341623275</v>
      </c>
      <c r="H7" s="113">
        <v>9.00796199036932</v>
      </c>
      <c r="I7" s="113">
        <v>3.55115286735235</v>
      </c>
      <c r="J7" s="113">
        <v>14.2161094009291</v>
      </c>
      <c r="K7" s="113">
        <v>3.32699505862755</v>
      </c>
      <c r="L7" s="113">
        <v>0.0780299505739588</v>
      </c>
      <c r="M7" s="113">
        <v>4.20660111989758</v>
      </c>
    </row>
    <row r="8" spans="1:13" ht="18" customHeight="1">
      <c r="A8" s="121" t="s">
        <v>71</v>
      </c>
      <c r="B8" s="122"/>
      <c r="C8" s="123"/>
      <c r="D8" s="112" t="s">
        <v>69</v>
      </c>
      <c r="E8" s="113">
        <f t="shared" si="0"/>
        <v>2858.20947447</v>
      </c>
      <c r="F8" s="113">
        <v>1219.16397876</v>
      </c>
      <c r="G8" s="113">
        <v>1479.98802857</v>
      </c>
      <c r="H8" s="113">
        <v>47.60008</v>
      </c>
      <c r="I8" s="113">
        <v>0</v>
      </c>
      <c r="J8" s="113">
        <v>87.5302</v>
      </c>
      <c r="K8" s="113">
        <v>3.3</v>
      </c>
      <c r="L8" s="113">
        <v>0</v>
      </c>
      <c r="M8" s="113">
        <v>20.62718714</v>
      </c>
    </row>
    <row r="9" spans="1:13" ht="18" customHeight="1">
      <c r="A9" s="124"/>
      <c r="B9" s="125"/>
      <c r="C9" s="126"/>
      <c r="D9" s="112" t="s">
        <v>72</v>
      </c>
      <c r="E9" s="114">
        <f t="shared" si="0"/>
        <v>292</v>
      </c>
      <c r="F9" s="114">
        <v>76</v>
      </c>
      <c r="G9" s="114">
        <v>191</v>
      </c>
      <c r="H9" s="114">
        <v>11</v>
      </c>
      <c r="I9" s="114">
        <v>0</v>
      </c>
      <c r="J9" s="114">
        <v>8</v>
      </c>
      <c r="K9" s="113">
        <v>1</v>
      </c>
      <c r="L9" s="114">
        <v>0</v>
      </c>
      <c r="M9" s="114">
        <v>5</v>
      </c>
    </row>
    <row r="10" spans="1:13" ht="18" customHeight="1">
      <c r="A10" s="124"/>
      <c r="B10" s="125"/>
      <c r="C10" s="126"/>
      <c r="D10" s="112" t="s">
        <v>70</v>
      </c>
      <c r="E10" s="113">
        <f t="shared" si="0"/>
        <v>277.212336</v>
      </c>
      <c r="F10" s="113">
        <v>123.459171</v>
      </c>
      <c r="G10" s="113">
        <v>129.977725</v>
      </c>
      <c r="H10" s="113">
        <v>8.282007</v>
      </c>
      <c r="I10" s="113">
        <v>0</v>
      </c>
      <c r="J10" s="113">
        <v>9.330189</v>
      </c>
      <c r="K10" s="113">
        <v>0.622642</v>
      </c>
      <c r="L10" s="114">
        <v>0</v>
      </c>
      <c r="M10" s="113">
        <v>5.540602</v>
      </c>
    </row>
    <row r="11" spans="1:13" ht="18" customHeight="1">
      <c r="A11" s="124"/>
      <c r="B11" s="125"/>
      <c r="C11" s="126"/>
      <c r="D11" s="112" t="s">
        <v>19</v>
      </c>
      <c r="E11" s="113">
        <v>-33</v>
      </c>
      <c r="F11" s="113">
        <v>-13.7568349180173</v>
      </c>
      <c r="G11" s="113">
        <v>-42.2963520245534</v>
      </c>
      <c r="H11" s="113">
        <v>-40.5242977643273</v>
      </c>
      <c r="I11" s="113">
        <v>-100</v>
      </c>
      <c r="J11" s="113">
        <v>-24.9036806592502</v>
      </c>
      <c r="K11" s="113">
        <v>-94.957611893</v>
      </c>
      <c r="L11" s="114">
        <v>0</v>
      </c>
      <c r="M11" s="114">
        <v>-7.09983620160767</v>
      </c>
    </row>
    <row r="12" spans="1:13" ht="18" customHeight="1">
      <c r="A12" s="127"/>
      <c r="B12" s="128"/>
      <c r="C12" s="129"/>
      <c r="D12" s="112" t="s">
        <v>20</v>
      </c>
      <c r="E12" s="113">
        <v>0.412106675039813</v>
      </c>
      <c r="F12" s="113">
        <v>44.5359585296377</v>
      </c>
      <c r="G12" s="113">
        <v>46.8874245913789</v>
      </c>
      <c r="H12" s="113">
        <v>2.98760405813975</v>
      </c>
      <c r="I12" s="113">
        <v>0</v>
      </c>
      <c r="J12" s="113">
        <v>3.36571926582661</v>
      </c>
      <c r="K12" s="113">
        <v>0.224608330561451</v>
      </c>
      <c r="L12" s="114">
        <v>0</v>
      </c>
      <c r="M12" s="113">
        <v>1.99868522445552</v>
      </c>
    </row>
    <row r="13" spans="1:13" ht="21.75" customHeight="1">
      <c r="A13" s="130" t="s">
        <v>73</v>
      </c>
      <c r="B13" s="131" t="s">
        <v>74</v>
      </c>
      <c r="C13" s="132" t="s">
        <v>68</v>
      </c>
      <c r="D13" s="112" t="s">
        <v>69</v>
      </c>
      <c r="E13" s="113">
        <f aca="true" t="shared" si="1" ref="E13:E15">SUM(F13:M13)</f>
        <v>89446.6941081</v>
      </c>
      <c r="F13" s="113">
        <v>41339.12020499</v>
      </c>
      <c r="G13" s="113">
        <v>16909.93792466</v>
      </c>
      <c r="H13" s="113">
        <v>5485.72525875</v>
      </c>
      <c r="I13" s="113">
        <v>4081.80946182</v>
      </c>
      <c r="J13" s="113">
        <v>14512.84831503</v>
      </c>
      <c r="K13" s="113">
        <v>3205.81700247</v>
      </c>
      <c r="L13" s="113">
        <v>6.9561686</v>
      </c>
      <c r="M13" s="113">
        <v>3904.47977178</v>
      </c>
    </row>
    <row r="14" spans="1:13" ht="21.75" customHeight="1">
      <c r="A14" s="133"/>
      <c r="B14" s="134"/>
      <c r="C14" s="132"/>
      <c r="D14" s="112" t="s">
        <v>75</v>
      </c>
      <c r="E14" s="114">
        <f t="shared" si="1"/>
        <v>235866</v>
      </c>
      <c r="F14" s="114">
        <v>120263</v>
      </c>
      <c r="G14" s="114">
        <v>44483</v>
      </c>
      <c r="H14" s="114">
        <v>17924</v>
      </c>
      <c r="I14" s="114">
        <v>8924</v>
      </c>
      <c r="J14" s="114">
        <v>29142</v>
      </c>
      <c r="K14" s="114">
        <v>6855</v>
      </c>
      <c r="L14" s="114">
        <v>22</v>
      </c>
      <c r="M14" s="114">
        <v>8253</v>
      </c>
    </row>
    <row r="15" spans="1:13" ht="21.75" customHeight="1">
      <c r="A15" s="133"/>
      <c r="B15" s="134"/>
      <c r="C15" s="132"/>
      <c r="D15" s="112" t="s">
        <v>70</v>
      </c>
      <c r="E15" s="113">
        <f t="shared" si="1"/>
        <v>34886.763387</v>
      </c>
      <c r="F15" s="113">
        <v>15861.210166</v>
      </c>
      <c r="G15" s="113">
        <v>6995.028081</v>
      </c>
      <c r="H15" s="113">
        <v>2504.096308</v>
      </c>
      <c r="I15" s="113">
        <v>1339.923329</v>
      </c>
      <c r="J15" s="113">
        <v>5365.563816</v>
      </c>
      <c r="K15" s="113">
        <v>1298.713164</v>
      </c>
      <c r="L15" s="113">
        <v>4.787341</v>
      </c>
      <c r="M15" s="113">
        <v>1517.441182</v>
      </c>
    </row>
    <row r="16" spans="1:13" ht="21.75" customHeight="1">
      <c r="A16" s="133"/>
      <c r="B16" s="134"/>
      <c r="C16" s="132"/>
      <c r="D16" s="112" t="s">
        <v>19</v>
      </c>
      <c r="E16" s="113">
        <v>9.24</v>
      </c>
      <c r="F16" s="113">
        <v>6.40165164376873</v>
      </c>
      <c r="G16" s="113">
        <v>14.5184454964446</v>
      </c>
      <c r="H16" s="113">
        <v>15.1834780064053</v>
      </c>
      <c r="I16" s="113">
        <v>-20.4048693634175</v>
      </c>
      <c r="J16" s="113">
        <v>28.5655020901028</v>
      </c>
      <c r="K16" s="113">
        <v>-12.7023560151</v>
      </c>
      <c r="L16" s="114">
        <v>-92.3213982111592</v>
      </c>
      <c r="M16" s="114">
        <v>13.2600990846857</v>
      </c>
    </row>
    <row r="17" spans="1:13" ht="21.75" customHeight="1">
      <c r="A17" s="133"/>
      <c r="B17" s="134"/>
      <c r="C17" s="132"/>
      <c r="D17" s="112" t="s">
        <v>20</v>
      </c>
      <c r="E17" s="113">
        <v>2.12756862684215</v>
      </c>
      <c r="F17" s="113">
        <v>45.46483716489</v>
      </c>
      <c r="G17" s="113">
        <v>20.0506650714597</v>
      </c>
      <c r="H17" s="113">
        <v>7.17778339085796</v>
      </c>
      <c r="I17" s="113">
        <v>3.84077856158849</v>
      </c>
      <c r="J17" s="113">
        <v>15.3799415453925</v>
      </c>
      <c r="K17" s="113">
        <v>3.72265305781833</v>
      </c>
      <c r="L17" s="113">
        <v>0.0137225140288707</v>
      </c>
      <c r="M17" s="113">
        <v>4.34961869396417</v>
      </c>
    </row>
    <row r="18" spans="1:13" ht="21.75" customHeight="1">
      <c r="A18" s="133"/>
      <c r="B18" s="134"/>
      <c r="C18" s="134" t="s">
        <v>76</v>
      </c>
      <c r="D18" s="112" t="s">
        <v>69</v>
      </c>
      <c r="E18" s="113">
        <f aca="true" t="shared" si="2" ref="E18:E21">SUM(F18:M18)</f>
        <v>16036.23401728</v>
      </c>
      <c r="F18" s="135">
        <v>337.92527212</v>
      </c>
      <c r="G18" s="135">
        <v>3330.92436818</v>
      </c>
      <c r="H18" s="135">
        <v>1.327781</v>
      </c>
      <c r="I18" s="135">
        <v>2812.0485209</v>
      </c>
      <c r="J18" s="135">
        <v>8797.16680184</v>
      </c>
      <c r="K18" s="113">
        <v>507.66987014</v>
      </c>
      <c r="L18" s="114">
        <v>0</v>
      </c>
      <c r="M18" s="113">
        <v>249.1714031</v>
      </c>
    </row>
    <row r="19" spans="1:13" ht="21.75" customHeight="1">
      <c r="A19" s="133"/>
      <c r="B19" s="134"/>
      <c r="C19" s="134"/>
      <c r="D19" s="112" t="s">
        <v>75</v>
      </c>
      <c r="E19" s="114">
        <f t="shared" si="2"/>
        <v>33322</v>
      </c>
      <c r="F19" s="114">
        <v>763</v>
      </c>
      <c r="G19" s="114">
        <v>6867</v>
      </c>
      <c r="H19" s="114">
        <v>2</v>
      </c>
      <c r="I19" s="114">
        <v>5755</v>
      </c>
      <c r="J19" s="114">
        <v>18347</v>
      </c>
      <c r="K19" s="114">
        <v>1078</v>
      </c>
      <c r="L19" s="114">
        <v>0</v>
      </c>
      <c r="M19" s="114">
        <v>510</v>
      </c>
    </row>
    <row r="20" spans="1:13" ht="21.75" customHeight="1">
      <c r="A20" s="133"/>
      <c r="B20" s="134"/>
      <c r="C20" s="134"/>
      <c r="D20" s="112" t="s">
        <v>19</v>
      </c>
      <c r="E20" s="113">
        <v>6.38</v>
      </c>
      <c r="F20" s="113">
        <v>-87.5306422618075</v>
      </c>
      <c r="G20" s="113">
        <v>106.09243697479</v>
      </c>
      <c r="H20" s="135">
        <v>-98.9071038251366</v>
      </c>
      <c r="I20" s="113">
        <v>-3.45579600738131</v>
      </c>
      <c r="J20" s="113">
        <v>20.4503676470588</v>
      </c>
      <c r="K20" s="114">
        <v>120</v>
      </c>
      <c r="L20" s="114">
        <v>0</v>
      </c>
      <c r="M20" s="114">
        <v>7185.71428571429</v>
      </c>
    </row>
    <row r="21" spans="1:13" ht="21.75" customHeight="1">
      <c r="A21" s="133"/>
      <c r="B21" s="134"/>
      <c r="C21" s="134"/>
      <c r="D21" s="112" t="s">
        <v>70</v>
      </c>
      <c r="E21" s="113">
        <f t="shared" si="2"/>
        <v>5639.654023</v>
      </c>
      <c r="F21" s="113">
        <v>117.251821</v>
      </c>
      <c r="G21" s="113">
        <v>1232.078834</v>
      </c>
      <c r="H21" s="113">
        <v>213.472976</v>
      </c>
      <c r="I21" s="113">
        <v>822.215864</v>
      </c>
      <c r="J21" s="113">
        <v>2969.922375</v>
      </c>
      <c r="K21" s="113">
        <v>191.457041</v>
      </c>
      <c r="L21" s="114">
        <v>0</v>
      </c>
      <c r="M21" s="113">
        <v>93.255112</v>
      </c>
    </row>
    <row r="22" spans="1:13" ht="21.75" customHeight="1">
      <c r="A22" s="133"/>
      <c r="B22" s="134"/>
      <c r="C22" s="134"/>
      <c r="D22" s="112" t="s">
        <v>19</v>
      </c>
      <c r="E22" s="113">
        <v>7.95</v>
      </c>
      <c r="F22" s="113">
        <v>-89.5931706797533</v>
      </c>
      <c r="G22" s="113">
        <v>102.913893568845</v>
      </c>
      <c r="H22" s="135">
        <v>75.8240456353691</v>
      </c>
      <c r="I22" s="113">
        <v>-5.18780591016219</v>
      </c>
      <c r="J22" s="113">
        <v>23.2763304607727</v>
      </c>
      <c r="K22" s="113">
        <v>108.9879536984</v>
      </c>
      <c r="L22" s="114">
        <v>0</v>
      </c>
      <c r="M22" s="114">
        <v>9686.18612568027</v>
      </c>
    </row>
    <row r="23" spans="1:13" ht="21.75" customHeight="1">
      <c r="A23" s="133"/>
      <c r="B23" s="136"/>
      <c r="C23" s="136"/>
      <c r="D23" s="112" t="s">
        <v>20</v>
      </c>
      <c r="E23" s="113">
        <v>2.72024865959443</v>
      </c>
      <c r="F23" s="113">
        <v>2.07906053317838</v>
      </c>
      <c r="G23" s="113">
        <v>21.8467095494734</v>
      </c>
      <c r="H23" s="113">
        <v>3.78521404202103</v>
      </c>
      <c r="I23" s="113">
        <v>14.5791897986434</v>
      </c>
      <c r="J23" s="113">
        <v>52.6614285714668</v>
      </c>
      <c r="K23" s="113">
        <v>3.39483663748144</v>
      </c>
      <c r="L23" s="113">
        <v>0</v>
      </c>
      <c r="M23" s="113">
        <v>1.65356086773552</v>
      </c>
    </row>
    <row r="24" spans="1:13" ht="18" customHeight="1">
      <c r="A24" s="133"/>
      <c r="B24" s="121" t="s">
        <v>77</v>
      </c>
      <c r="C24" s="123"/>
      <c r="D24" s="112" t="s">
        <v>69</v>
      </c>
      <c r="E24" s="135">
        <f aca="true" t="shared" si="3" ref="E24:E27">SUM(F24:M24)</f>
        <v>87255.6422531</v>
      </c>
      <c r="F24" s="113">
        <v>41351.57020499</v>
      </c>
      <c r="G24" s="113">
        <v>15763.97406966</v>
      </c>
      <c r="H24" s="113">
        <v>4436.84925875</v>
      </c>
      <c r="I24" s="113">
        <v>4080.95546182</v>
      </c>
      <c r="J24" s="113">
        <v>14512.36031503</v>
      </c>
      <c r="K24" s="113">
        <v>3198.49700247</v>
      </c>
      <c r="L24" s="113">
        <v>6.9561686</v>
      </c>
      <c r="M24" s="113">
        <v>3904.47977178</v>
      </c>
    </row>
    <row r="25" spans="1:13" ht="18" customHeight="1">
      <c r="A25" s="133"/>
      <c r="B25" s="124"/>
      <c r="C25" s="126"/>
      <c r="D25" s="112" t="s">
        <v>75</v>
      </c>
      <c r="E25" s="137">
        <f t="shared" si="3"/>
        <v>217981</v>
      </c>
      <c r="F25" s="114">
        <v>119300</v>
      </c>
      <c r="G25" s="114">
        <v>36205</v>
      </c>
      <c r="H25" s="114">
        <v>9351</v>
      </c>
      <c r="I25" s="114">
        <v>8917</v>
      </c>
      <c r="J25" s="114">
        <v>29138</v>
      </c>
      <c r="K25" s="114">
        <v>6795</v>
      </c>
      <c r="L25" s="114">
        <v>22</v>
      </c>
      <c r="M25" s="114">
        <v>8253</v>
      </c>
    </row>
    <row r="26" spans="1:13" ht="18" customHeight="1">
      <c r="A26" s="133"/>
      <c r="B26" s="124"/>
      <c r="C26" s="126"/>
      <c r="D26" s="112" t="s">
        <v>19</v>
      </c>
      <c r="E26" s="135">
        <v>38.35</v>
      </c>
      <c r="F26" s="113">
        <v>64.5562636210654</v>
      </c>
      <c r="G26" s="113">
        <v>20.7517593302872</v>
      </c>
      <c r="H26" s="113">
        <v>13.4141904184354</v>
      </c>
      <c r="I26" s="113">
        <v>-16.5855940130964</v>
      </c>
      <c r="J26" s="113">
        <v>27.6470845928068</v>
      </c>
      <c r="K26" s="113">
        <v>1.9199040048</v>
      </c>
      <c r="L26" s="114">
        <v>-89.1625615763547</v>
      </c>
      <c r="M26" s="114">
        <v>27.953488372093</v>
      </c>
    </row>
    <row r="27" spans="1:13" ht="18" customHeight="1">
      <c r="A27" s="133"/>
      <c r="B27" s="124"/>
      <c r="C27" s="126"/>
      <c r="D27" s="112" t="s">
        <v>70</v>
      </c>
      <c r="E27" s="135">
        <f t="shared" si="3"/>
        <v>34655.837938</v>
      </c>
      <c r="F27" s="113">
        <v>15831.299579</v>
      </c>
      <c r="G27" s="113">
        <v>6901.32878799999</v>
      </c>
      <c r="H27" s="113">
        <v>2397.58453</v>
      </c>
      <c r="I27" s="113">
        <v>1339.844082</v>
      </c>
      <c r="J27" s="113">
        <v>5365.518532</v>
      </c>
      <c r="K27" s="113">
        <v>1298.033904</v>
      </c>
      <c r="L27" s="113">
        <v>4.787341</v>
      </c>
      <c r="M27" s="113">
        <v>1517.441182</v>
      </c>
    </row>
    <row r="28" spans="1:13" ht="18" customHeight="1">
      <c r="A28" s="133"/>
      <c r="B28" s="124"/>
      <c r="C28" s="126"/>
      <c r="D28" s="112" t="s">
        <v>19</v>
      </c>
      <c r="E28" s="135">
        <v>11.36</v>
      </c>
      <c r="F28" s="113">
        <v>10.3006662393752</v>
      </c>
      <c r="G28" s="113">
        <v>15.2988268515681</v>
      </c>
      <c r="H28" s="113">
        <v>17.6910605758055</v>
      </c>
      <c r="I28" s="113">
        <v>-20.3939770070672</v>
      </c>
      <c r="J28" s="113">
        <v>28.566635072299</v>
      </c>
      <c r="K28" s="113">
        <v>-12.693084374</v>
      </c>
      <c r="L28" s="114">
        <v>-92.3213982111592</v>
      </c>
      <c r="M28" s="114">
        <v>13.2600990846857</v>
      </c>
    </row>
    <row r="29" spans="1:13" ht="18" customHeight="1">
      <c r="A29" s="133"/>
      <c r="B29" s="127"/>
      <c r="C29" s="129"/>
      <c r="D29" s="112" t="s">
        <v>20</v>
      </c>
      <c r="E29" s="135">
        <v>2.11738329638704</v>
      </c>
      <c r="F29" s="113">
        <v>45.6814797187202</v>
      </c>
      <c r="G29" s="113">
        <v>19.9138996446908</v>
      </c>
      <c r="H29" s="113">
        <v>6.91827026167807</v>
      </c>
      <c r="I29" s="113">
        <v>3.86614250792899</v>
      </c>
      <c r="J29" s="113">
        <v>15.4822934640883</v>
      </c>
      <c r="K29" s="113">
        <v>3.74549854002148</v>
      </c>
      <c r="L29" s="113">
        <v>0.0138139525252993</v>
      </c>
      <c r="M29" s="113">
        <v>4.37860191034692</v>
      </c>
    </row>
    <row r="30" spans="1:13" ht="18" customHeight="1">
      <c r="A30" s="133"/>
      <c r="B30" s="121" t="s">
        <v>78</v>
      </c>
      <c r="C30" s="123"/>
      <c r="D30" s="112" t="s">
        <v>75</v>
      </c>
      <c r="E30" s="137">
        <f aca="true" t="shared" si="4" ref="E30:E34">SUM(F30:M30)</f>
        <v>16992</v>
      </c>
      <c r="F30" s="114">
        <v>105</v>
      </c>
      <c r="G30" s="114">
        <v>8278</v>
      </c>
      <c r="H30" s="114">
        <v>8538</v>
      </c>
      <c r="I30" s="114">
        <v>7</v>
      </c>
      <c r="J30" s="114">
        <v>4</v>
      </c>
      <c r="K30" s="114">
        <v>60</v>
      </c>
      <c r="L30" s="114">
        <v>0</v>
      </c>
      <c r="M30" s="114">
        <v>0</v>
      </c>
    </row>
    <row r="31" spans="1:13" ht="18" customHeight="1">
      <c r="A31" s="133"/>
      <c r="B31" s="124"/>
      <c r="C31" s="126"/>
      <c r="D31" s="112" t="s">
        <v>70</v>
      </c>
      <c r="E31" s="135">
        <f t="shared" si="4"/>
        <v>198.4617</v>
      </c>
      <c r="F31" s="113">
        <v>1.366838</v>
      </c>
      <c r="G31" s="113">
        <v>93.699293</v>
      </c>
      <c r="H31" s="113">
        <v>102.591778</v>
      </c>
      <c r="I31" s="113">
        <v>0.079247</v>
      </c>
      <c r="J31" s="113">
        <v>0.045284</v>
      </c>
      <c r="K31" s="113">
        <v>0.67926</v>
      </c>
      <c r="L31" s="114">
        <v>0</v>
      </c>
      <c r="M31" s="114">
        <v>0</v>
      </c>
    </row>
    <row r="32" spans="1:13" ht="18" customHeight="1">
      <c r="A32" s="133"/>
      <c r="B32" s="127"/>
      <c r="C32" s="129"/>
      <c r="D32" s="112" t="s">
        <v>20</v>
      </c>
      <c r="E32" s="113">
        <v>2.7</v>
      </c>
      <c r="F32" s="113">
        <v>0.688716261122423</v>
      </c>
      <c r="G32" s="113">
        <v>47.2127836252536</v>
      </c>
      <c r="H32" s="113">
        <v>51.6934894742915</v>
      </c>
      <c r="I32" s="114">
        <v>0.039930626413056</v>
      </c>
      <c r="J32" s="114">
        <v>0.0228175008074606</v>
      </c>
      <c r="K32" s="114">
        <v>0.342262512111909</v>
      </c>
      <c r="L32" s="114">
        <v>0</v>
      </c>
      <c r="M32" s="114">
        <v>0</v>
      </c>
    </row>
    <row r="33" spans="1:13" ht="18" customHeight="1">
      <c r="A33" s="133"/>
      <c r="B33" s="121" t="s">
        <v>79</v>
      </c>
      <c r="C33" s="123"/>
      <c r="D33" s="112" t="s">
        <v>75</v>
      </c>
      <c r="E33" s="114">
        <f t="shared" si="4"/>
        <v>893</v>
      </c>
      <c r="F33" s="114">
        <v>858</v>
      </c>
      <c r="G33" s="114">
        <v>0</v>
      </c>
      <c r="H33" s="114">
        <v>35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</row>
    <row r="34" spans="1:13" ht="18" customHeight="1">
      <c r="A34" s="133"/>
      <c r="B34" s="124"/>
      <c r="C34" s="126"/>
      <c r="D34" s="112" t="s">
        <v>70</v>
      </c>
      <c r="E34" s="113">
        <f t="shared" si="4"/>
        <v>32.463749</v>
      </c>
      <c r="F34" s="113">
        <v>28.543749</v>
      </c>
      <c r="G34" s="114">
        <v>0</v>
      </c>
      <c r="H34" s="113">
        <v>3.92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ht="18" customHeight="1">
      <c r="A35" s="138"/>
      <c r="B35" s="127"/>
      <c r="C35" s="129"/>
      <c r="D35" s="112" t="s">
        <v>20</v>
      </c>
      <c r="E35" s="113">
        <v>2.13</v>
      </c>
      <c r="F35" s="113">
        <v>87.9249928897614</v>
      </c>
      <c r="G35" s="114">
        <v>0</v>
      </c>
      <c r="H35" s="113">
        <v>12.0750071102386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</row>
    <row r="36" spans="1:13" ht="18" customHeight="1">
      <c r="A36" s="139" t="s">
        <v>80</v>
      </c>
      <c r="B36" s="140"/>
      <c r="C36" s="141"/>
      <c r="D36" s="112" t="s">
        <v>69</v>
      </c>
      <c r="E36" s="113">
        <f aca="true" t="shared" si="5" ref="E36:E38">SUM(F36:M36)</f>
        <v>1045.0803219</v>
      </c>
      <c r="F36" s="113">
        <v>405.0573339</v>
      </c>
      <c r="G36" s="113">
        <v>395.6556</v>
      </c>
      <c r="H36" s="113">
        <v>2.4</v>
      </c>
      <c r="I36" s="113">
        <v>70.6</v>
      </c>
      <c r="J36" s="113">
        <v>116.437388</v>
      </c>
      <c r="K36" s="114">
        <v>0</v>
      </c>
      <c r="L36" s="114">
        <v>0</v>
      </c>
      <c r="M36" s="113">
        <v>54.93</v>
      </c>
    </row>
    <row r="37" spans="1:13" ht="18" customHeight="1">
      <c r="A37" s="142"/>
      <c r="B37" s="143"/>
      <c r="C37" s="144"/>
      <c r="D37" s="112" t="s">
        <v>72</v>
      </c>
      <c r="E37" s="114">
        <f t="shared" si="5"/>
        <v>16859</v>
      </c>
      <c r="F37" s="114">
        <v>15008</v>
      </c>
      <c r="G37" s="114">
        <v>498</v>
      </c>
      <c r="H37" s="114">
        <v>1</v>
      </c>
      <c r="I37" s="114">
        <v>237</v>
      </c>
      <c r="J37" s="114">
        <v>203</v>
      </c>
      <c r="K37" s="114">
        <v>0</v>
      </c>
      <c r="L37" s="114">
        <v>0</v>
      </c>
      <c r="M37" s="114">
        <v>912</v>
      </c>
    </row>
    <row r="38" spans="1:13" ht="18" customHeight="1">
      <c r="A38" s="142"/>
      <c r="B38" s="143"/>
      <c r="C38" s="144"/>
      <c r="D38" s="112" t="s">
        <v>70</v>
      </c>
      <c r="E38" s="113">
        <f t="shared" si="5"/>
        <v>50.217052</v>
      </c>
      <c r="F38" s="113">
        <v>39.514251</v>
      </c>
      <c r="G38" s="113">
        <v>3.149348</v>
      </c>
      <c r="H38" s="114">
        <v>0.001887</v>
      </c>
      <c r="I38" s="113">
        <v>2.877978</v>
      </c>
      <c r="J38" s="113">
        <v>2.597558</v>
      </c>
      <c r="K38" s="114">
        <v>0</v>
      </c>
      <c r="L38" s="114">
        <v>0</v>
      </c>
      <c r="M38" s="113">
        <v>2.07603</v>
      </c>
    </row>
    <row r="39" spans="1:13" ht="18" customHeight="1">
      <c r="A39" s="142"/>
      <c r="B39" s="143"/>
      <c r="C39" s="144"/>
      <c r="D39" s="112" t="s">
        <v>19</v>
      </c>
      <c r="E39" s="113">
        <v>-19.4032123573331</v>
      </c>
      <c r="F39" s="113">
        <v>-21.9452019449139</v>
      </c>
      <c r="G39" s="113">
        <v>12.8571234038161</v>
      </c>
      <c r="H39" s="114">
        <v>-81.13</v>
      </c>
      <c r="I39" s="113">
        <v>-62.4047849486315</v>
      </c>
      <c r="J39" s="113">
        <v>359.609742978169</v>
      </c>
      <c r="K39" s="114">
        <v>0</v>
      </c>
      <c r="L39" s="114">
        <v>0</v>
      </c>
      <c r="M39" s="114">
        <v>213.652763005221</v>
      </c>
    </row>
    <row r="40" spans="1:13" ht="18" customHeight="1">
      <c r="A40" s="145"/>
      <c r="B40" s="146"/>
      <c r="C40" s="147"/>
      <c r="D40" s="112" t="s">
        <v>20</v>
      </c>
      <c r="E40" s="113">
        <v>0.821996494328454</v>
      </c>
      <c r="F40" s="113">
        <v>78.6869189374159</v>
      </c>
      <c r="G40" s="113">
        <v>6.27147129226144</v>
      </c>
      <c r="H40" s="113">
        <v>0.00375768772726842</v>
      </c>
      <c r="I40" s="113">
        <v>5.73107716478458</v>
      </c>
      <c r="J40" s="113">
        <v>5.17266127051823</v>
      </c>
      <c r="K40" s="114">
        <v>0</v>
      </c>
      <c r="L40" s="114">
        <v>0</v>
      </c>
      <c r="M40" s="113">
        <v>4.13411364729256</v>
      </c>
    </row>
    <row r="41" spans="1:13" ht="21" customHeight="1">
      <c r="A41" s="148" t="s">
        <v>81</v>
      </c>
      <c r="B41" s="149"/>
      <c r="C41" s="149"/>
      <c r="D41" s="150"/>
      <c r="E41" s="113">
        <f aca="true" t="shared" si="6" ref="E41:E48">SUM(F41:M41)</f>
        <v>102.449742</v>
      </c>
      <c r="F41" s="113">
        <v>8.877925</v>
      </c>
      <c r="G41" s="113">
        <v>18.028491</v>
      </c>
      <c r="H41" s="113">
        <v>0</v>
      </c>
      <c r="I41" s="113">
        <v>0</v>
      </c>
      <c r="J41" s="114">
        <v>0</v>
      </c>
      <c r="K41" s="114">
        <v>0</v>
      </c>
      <c r="L41" s="114">
        <v>0</v>
      </c>
      <c r="M41" s="114">
        <v>75.543326</v>
      </c>
    </row>
    <row r="42" spans="1:13" ht="21" customHeight="1">
      <c r="A42" s="148" t="s">
        <v>82</v>
      </c>
      <c r="B42" s="149"/>
      <c r="C42" s="149"/>
      <c r="D42" s="150"/>
      <c r="E42" s="113">
        <f t="shared" si="6"/>
        <v>3.405761</v>
      </c>
      <c r="F42" s="113">
        <v>1.410383</v>
      </c>
      <c r="G42" s="113">
        <v>1.768962</v>
      </c>
      <c r="H42" s="114">
        <v>0</v>
      </c>
      <c r="I42" s="113">
        <v>0.226416</v>
      </c>
      <c r="J42" s="114">
        <v>0</v>
      </c>
      <c r="K42" s="114">
        <v>0</v>
      </c>
      <c r="L42" s="114">
        <v>0</v>
      </c>
      <c r="M42" s="114">
        <v>0</v>
      </c>
    </row>
    <row r="43" spans="1:13" ht="21" customHeight="1">
      <c r="A43" s="148" t="s">
        <v>83</v>
      </c>
      <c r="B43" s="149"/>
      <c r="C43" s="149"/>
      <c r="D43" s="150"/>
      <c r="E43" s="113">
        <f t="shared" si="6"/>
        <v>1321.722253</v>
      </c>
      <c r="F43" s="113">
        <v>729.515512</v>
      </c>
      <c r="G43" s="113">
        <v>229.184851</v>
      </c>
      <c r="H43" s="113">
        <v>142.164163</v>
      </c>
      <c r="I43" s="113">
        <v>1.535848</v>
      </c>
      <c r="J43" s="113">
        <v>155.98069</v>
      </c>
      <c r="K43" s="113">
        <v>2.604496</v>
      </c>
      <c r="L43" s="113">
        <v>0</v>
      </c>
      <c r="M43" s="113">
        <v>60.736693</v>
      </c>
    </row>
    <row r="44" spans="1:13" ht="21" customHeight="1">
      <c r="A44" s="148" t="s">
        <v>84</v>
      </c>
      <c r="B44" s="149"/>
      <c r="C44" s="149"/>
      <c r="D44" s="150"/>
      <c r="E44" s="113">
        <f t="shared" si="6"/>
        <v>1924.203987</v>
      </c>
      <c r="F44" s="113">
        <v>1245.818263</v>
      </c>
      <c r="G44" s="113">
        <v>247.901202</v>
      </c>
      <c r="H44" s="113">
        <v>225.846521</v>
      </c>
      <c r="I44" s="113">
        <v>69.30176</v>
      </c>
      <c r="J44" s="113">
        <v>107.570818</v>
      </c>
      <c r="K44" s="113">
        <v>13.633779</v>
      </c>
      <c r="L44" s="113">
        <v>0.037736</v>
      </c>
      <c r="M44" s="113">
        <v>14.093908</v>
      </c>
    </row>
    <row r="45" spans="1:13" ht="21" customHeight="1">
      <c r="A45" s="148" t="s">
        <v>85</v>
      </c>
      <c r="B45" s="149"/>
      <c r="C45" s="149"/>
      <c r="D45" s="150"/>
      <c r="E45" s="113">
        <f t="shared" si="6"/>
        <v>174.14384</v>
      </c>
      <c r="F45" s="113">
        <v>0</v>
      </c>
      <c r="G45" s="113">
        <v>71.430096</v>
      </c>
      <c r="H45" s="113">
        <v>89.231679</v>
      </c>
      <c r="I45" s="113">
        <v>0.510328</v>
      </c>
      <c r="J45" s="113">
        <v>3.449151</v>
      </c>
      <c r="K45" s="113">
        <v>9.522586</v>
      </c>
      <c r="L45" s="113">
        <v>0</v>
      </c>
      <c r="M45" s="114">
        <v>0</v>
      </c>
    </row>
    <row r="46" spans="1:13" ht="21" customHeight="1">
      <c r="A46" s="148" t="s">
        <v>86</v>
      </c>
      <c r="B46" s="149"/>
      <c r="C46" s="149"/>
      <c r="D46" s="150"/>
      <c r="E46" s="113">
        <f t="shared" si="6"/>
        <v>1086.883222</v>
      </c>
      <c r="F46" s="113">
        <v>272.499126</v>
      </c>
      <c r="G46" s="114">
        <v>153.545712</v>
      </c>
      <c r="H46" s="113">
        <v>618.125598</v>
      </c>
      <c r="I46" s="114">
        <v>0</v>
      </c>
      <c r="J46" s="113">
        <v>16.4596</v>
      </c>
      <c r="K46" s="114">
        <v>0</v>
      </c>
      <c r="L46" s="113">
        <v>26.253186</v>
      </c>
      <c r="M46" s="114">
        <v>0</v>
      </c>
    </row>
    <row r="47" spans="1:13" ht="21" customHeight="1">
      <c r="A47" s="148" t="s">
        <v>87</v>
      </c>
      <c r="B47" s="149"/>
      <c r="C47" s="149"/>
      <c r="D47" s="150"/>
      <c r="E47" s="113">
        <f t="shared" si="6"/>
        <v>1031.990346</v>
      </c>
      <c r="F47" s="113">
        <v>217.60625</v>
      </c>
      <c r="G47" s="113">
        <v>153.545712</v>
      </c>
      <c r="H47" s="113">
        <v>618.125598</v>
      </c>
      <c r="I47" s="114">
        <v>0</v>
      </c>
      <c r="J47" s="113">
        <v>16.4596</v>
      </c>
      <c r="K47" s="114">
        <v>0</v>
      </c>
      <c r="L47" s="113">
        <v>26.253186</v>
      </c>
      <c r="M47" s="114">
        <v>0</v>
      </c>
    </row>
    <row r="48" spans="1:13" ht="21" customHeight="1">
      <c r="A48" s="148" t="s">
        <v>88</v>
      </c>
      <c r="B48" s="149"/>
      <c r="C48" s="149"/>
      <c r="D48" s="150"/>
      <c r="E48" s="113">
        <f t="shared" si="6"/>
        <v>0.52094300000062</v>
      </c>
      <c r="F48" s="114">
        <v>0</v>
      </c>
      <c r="G48" s="113">
        <v>0.520943</v>
      </c>
      <c r="H48" s="113">
        <v>6.11066752753686E-13</v>
      </c>
      <c r="I48" s="114">
        <v>-2.00088834390044E-14</v>
      </c>
      <c r="J48" s="114">
        <v>0</v>
      </c>
      <c r="K48" s="114">
        <v>0</v>
      </c>
      <c r="L48" s="114">
        <v>0</v>
      </c>
      <c r="M48" s="114">
        <v>2.8421709430404E-14</v>
      </c>
    </row>
    <row r="49" spans="1:12" ht="48.75" customHeight="1">
      <c r="A49" s="151" t="s">
        <v>89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7"/>
    </row>
    <row r="50" spans="1:12" ht="21.75" customHeight="1">
      <c r="A50" s="152" t="s">
        <v>90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8"/>
    </row>
    <row r="51" spans="1:13" ht="26.25" customHeight="1">
      <c r="A51" s="153" t="s">
        <v>91</v>
      </c>
      <c r="B51" s="153"/>
      <c r="C51" s="153"/>
      <c r="D51" s="153"/>
      <c r="E51" s="153" t="s">
        <v>92</v>
      </c>
      <c r="F51" s="153" t="s">
        <v>60</v>
      </c>
      <c r="G51" s="153" t="s">
        <v>61</v>
      </c>
      <c r="H51" s="153" t="s">
        <v>62</v>
      </c>
      <c r="I51" s="153" t="s">
        <v>93</v>
      </c>
      <c r="J51" s="153" t="s">
        <v>64</v>
      </c>
      <c r="K51" s="153" t="s">
        <v>65</v>
      </c>
      <c r="L51" s="153" t="s">
        <v>66</v>
      </c>
      <c r="M51" s="40" t="s">
        <v>67</v>
      </c>
    </row>
    <row r="52" spans="1:13" ht="18" customHeight="1">
      <c r="A52" s="109" t="s">
        <v>94</v>
      </c>
      <c r="B52" s="110"/>
      <c r="C52" s="111"/>
      <c r="D52" s="112" t="s">
        <v>95</v>
      </c>
      <c r="E52" s="113">
        <f aca="true" t="shared" si="7" ref="E52:E62">SUM(F52:M52)</f>
        <v>19820.8053979979</v>
      </c>
      <c r="F52" s="113">
        <v>10123.148433</v>
      </c>
      <c r="G52" s="113">
        <v>3414.992984</v>
      </c>
      <c r="H52" s="113">
        <v>1840.0556209979</v>
      </c>
      <c r="I52" s="113">
        <v>771.161739</v>
      </c>
      <c r="J52" s="113">
        <v>2426.619236</v>
      </c>
      <c r="K52" s="113">
        <v>498.434354</v>
      </c>
      <c r="L52" s="113">
        <v>197.766155</v>
      </c>
      <c r="M52" s="113">
        <v>548.626876</v>
      </c>
    </row>
    <row r="53" spans="1:13" ht="18" customHeight="1">
      <c r="A53" s="115"/>
      <c r="B53" s="116"/>
      <c r="C53" s="117"/>
      <c r="D53" s="112" t="s">
        <v>96</v>
      </c>
      <c r="E53" s="114">
        <f t="shared" si="7"/>
        <v>50036</v>
      </c>
      <c r="F53" s="114">
        <v>31351</v>
      </c>
      <c r="G53" s="114">
        <v>5110</v>
      </c>
      <c r="H53" s="114">
        <v>4389</v>
      </c>
      <c r="I53" s="114">
        <v>1388</v>
      </c>
      <c r="J53" s="114">
        <v>3698</v>
      </c>
      <c r="K53" s="114">
        <v>1253</v>
      </c>
      <c r="L53" s="114">
        <v>1414</v>
      </c>
      <c r="M53" s="114">
        <v>1433</v>
      </c>
    </row>
    <row r="54" spans="1:13" ht="18" customHeight="1">
      <c r="A54" s="115"/>
      <c r="B54" s="116"/>
      <c r="C54" s="117"/>
      <c r="D54" s="112" t="s">
        <v>97</v>
      </c>
      <c r="E54" s="113">
        <v>50</v>
      </c>
      <c r="F54" s="113">
        <v>55.3712923255778</v>
      </c>
      <c r="G54" s="113">
        <v>43.500235621007</v>
      </c>
      <c r="H54" s="113">
        <v>51.2872012582757</v>
      </c>
      <c r="I54" s="113">
        <v>54.5231200843227</v>
      </c>
      <c r="J54" s="113">
        <v>42.85736573578</v>
      </c>
      <c r="K54" s="113">
        <v>37.6149428501</v>
      </c>
      <c r="L54" s="113">
        <v>636.348804307371</v>
      </c>
      <c r="M54" s="113">
        <v>32.7454030250463</v>
      </c>
    </row>
    <row r="55" spans="1:13" ht="18" customHeight="1">
      <c r="A55" s="115"/>
      <c r="B55" s="116"/>
      <c r="C55" s="117"/>
      <c r="D55" s="112" t="s">
        <v>98</v>
      </c>
      <c r="E55" s="113">
        <f t="shared" si="7"/>
        <v>19001.681526</v>
      </c>
      <c r="F55" s="113">
        <v>10886.41458</v>
      </c>
      <c r="G55" s="113">
        <v>2656.869201</v>
      </c>
      <c r="H55" s="113">
        <v>1757.112832</v>
      </c>
      <c r="I55" s="113">
        <v>553.450616</v>
      </c>
      <c r="J55" s="113">
        <v>1970.916548</v>
      </c>
      <c r="K55" s="113">
        <v>451.354689</v>
      </c>
      <c r="L55" s="113">
        <v>11.467693</v>
      </c>
      <c r="M55" s="113">
        <v>714.095367</v>
      </c>
    </row>
    <row r="56" spans="1:13" ht="18" customHeight="1">
      <c r="A56" s="118"/>
      <c r="B56" s="119"/>
      <c r="C56" s="120"/>
      <c r="D56" s="112" t="s">
        <v>99</v>
      </c>
      <c r="E56" s="114">
        <f t="shared" si="7"/>
        <v>7788</v>
      </c>
      <c r="F56" s="114">
        <v>4416</v>
      </c>
      <c r="G56" s="114">
        <v>752</v>
      </c>
      <c r="H56" s="114">
        <v>1001</v>
      </c>
      <c r="I56" s="114">
        <v>196</v>
      </c>
      <c r="J56" s="114">
        <v>938</v>
      </c>
      <c r="K56" s="114">
        <v>120</v>
      </c>
      <c r="L56" s="114">
        <v>122</v>
      </c>
      <c r="M56" s="114">
        <v>243</v>
      </c>
    </row>
    <row r="57" spans="1:13" ht="18" customHeight="1">
      <c r="A57" s="109" t="s">
        <v>71</v>
      </c>
      <c r="B57" s="110"/>
      <c r="C57" s="111"/>
      <c r="D57" s="112" t="s">
        <v>95</v>
      </c>
      <c r="E57" s="113">
        <f t="shared" si="7"/>
        <v>25.772416</v>
      </c>
      <c r="F57" s="113">
        <v>4.0447</v>
      </c>
      <c r="G57" s="113">
        <v>21.71733</v>
      </c>
      <c r="H57" s="113">
        <v>0</v>
      </c>
      <c r="I57" s="113">
        <v>0</v>
      </c>
      <c r="J57" s="113">
        <v>0.010386</v>
      </c>
      <c r="K57" s="113">
        <v>0</v>
      </c>
      <c r="L57" s="113">
        <v>0</v>
      </c>
      <c r="M57" s="114">
        <v>0</v>
      </c>
    </row>
    <row r="58" spans="1:13" ht="18" customHeight="1">
      <c r="A58" s="115"/>
      <c r="B58" s="116"/>
      <c r="C58" s="117"/>
      <c r="D58" s="112" t="s">
        <v>96</v>
      </c>
      <c r="E58" s="114">
        <f t="shared" si="7"/>
        <v>43</v>
      </c>
      <c r="F58" s="114">
        <v>20</v>
      </c>
      <c r="G58" s="114">
        <v>22</v>
      </c>
      <c r="H58" s="114">
        <v>0</v>
      </c>
      <c r="I58" s="114">
        <v>0</v>
      </c>
      <c r="J58" s="114">
        <v>1</v>
      </c>
      <c r="K58" s="114">
        <v>0</v>
      </c>
      <c r="L58" s="114">
        <v>0</v>
      </c>
      <c r="M58" s="114">
        <v>0</v>
      </c>
    </row>
    <row r="59" spans="1:13" ht="18" customHeight="1">
      <c r="A59" s="115"/>
      <c r="B59" s="116"/>
      <c r="C59" s="117"/>
      <c r="D59" s="112" t="s">
        <v>98</v>
      </c>
      <c r="E59" s="113">
        <f t="shared" si="7"/>
        <v>1413.890555</v>
      </c>
      <c r="F59" s="113">
        <v>1253.72656</v>
      </c>
      <c r="G59" s="113">
        <v>129.813995</v>
      </c>
      <c r="H59" s="113">
        <v>30</v>
      </c>
      <c r="I59" s="113">
        <v>0.35</v>
      </c>
      <c r="J59" s="113">
        <v>0</v>
      </c>
      <c r="K59" s="113">
        <v>0</v>
      </c>
      <c r="L59" s="113">
        <v>0</v>
      </c>
      <c r="M59" s="114">
        <v>0</v>
      </c>
    </row>
    <row r="60" spans="1:13" ht="18" customHeight="1">
      <c r="A60" s="118"/>
      <c r="B60" s="119"/>
      <c r="C60" s="120"/>
      <c r="D60" s="112" t="s">
        <v>99</v>
      </c>
      <c r="E60" s="114">
        <f t="shared" si="7"/>
        <v>50</v>
      </c>
      <c r="F60" s="114">
        <v>3</v>
      </c>
      <c r="G60" s="114">
        <v>45</v>
      </c>
      <c r="H60" s="114">
        <v>1</v>
      </c>
      <c r="I60" s="114">
        <v>1</v>
      </c>
      <c r="J60" s="114">
        <v>0</v>
      </c>
      <c r="K60" s="114">
        <v>0</v>
      </c>
      <c r="L60" s="114">
        <v>0</v>
      </c>
      <c r="M60" s="114">
        <v>0</v>
      </c>
    </row>
    <row r="61" spans="1:13" ht="18" customHeight="1">
      <c r="A61" s="154" t="s">
        <v>73</v>
      </c>
      <c r="B61" s="130" t="s">
        <v>74</v>
      </c>
      <c r="C61" s="130" t="s">
        <v>68</v>
      </c>
      <c r="D61" s="112" t="s">
        <v>95</v>
      </c>
      <c r="E61" s="113">
        <f t="shared" si="7"/>
        <v>14146.8490033238</v>
      </c>
      <c r="F61" s="113">
        <v>6509.122099</v>
      </c>
      <c r="G61" s="113">
        <v>3040.334333</v>
      </c>
      <c r="H61" s="113">
        <v>759.8621883238</v>
      </c>
      <c r="I61" s="113">
        <v>713.925329</v>
      </c>
      <c r="J61" s="113">
        <v>2084.83991</v>
      </c>
      <c r="K61" s="113">
        <v>497.360581</v>
      </c>
      <c r="L61" s="113">
        <v>9.076948</v>
      </c>
      <c r="M61" s="113">
        <v>532.327615</v>
      </c>
    </row>
    <row r="62" spans="1:13" ht="18" customHeight="1">
      <c r="A62" s="154"/>
      <c r="B62" s="133"/>
      <c r="C62" s="133"/>
      <c r="D62" s="112" t="s">
        <v>96</v>
      </c>
      <c r="E62" s="114">
        <f t="shared" si="7"/>
        <v>24215</v>
      </c>
      <c r="F62" s="114">
        <v>10713</v>
      </c>
      <c r="G62" s="114">
        <v>4579</v>
      </c>
      <c r="H62" s="114">
        <v>1294</v>
      </c>
      <c r="I62" s="114">
        <v>1363</v>
      </c>
      <c r="J62" s="114">
        <v>3586</v>
      </c>
      <c r="K62" s="114">
        <v>1250</v>
      </c>
      <c r="L62" s="114">
        <v>13</v>
      </c>
      <c r="M62" s="114">
        <v>1417</v>
      </c>
    </row>
    <row r="63" spans="1:13" ht="18" customHeight="1">
      <c r="A63" s="154"/>
      <c r="B63" s="133"/>
      <c r="C63" s="133"/>
      <c r="D63" s="112" t="s">
        <v>100</v>
      </c>
      <c r="E63" s="113">
        <v>40.5507637564206</v>
      </c>
      <c r="F63" s="113">
        <v>41.037849011678</v>
      </c>
      <c r="G63" s="113">
        <v>43.4642191252699</v>
      </c>
      <c r="H63" s="113">
        <v>30.3447669283413</v>
      </c>
      <c r="I63" s="113">
        <v>53.2810582179214</v>
      </c>
      <c r="J63" s="113">
        <v>38.8559701551409</v>
      </c>
      <c r="K63" s="113">
        <v>38.2964148502</v>
      </c>
      <c r="L63" s="113">
        <v>189.603122067135</v>
      </c>
      <c r="M63" s="113">
        <v>35.0806094703709</v>
      </c>
    </row>
    <row r="64" spans="1:13" ht="18" customHeight="1">
      <c r="A64" s="154"/>
      <c r="B64" s="133"/>
      <c r="C64" s="133"/>
      <c r="D64" s="112" t="s">
        <v>98</v>
      </c>
      <c r="E64" s="113">
        <f aca="true" t="shared" si="8" ref="E64:E67">SUM(F64:M64)</f>
        <v>12839.55229</v>
      </c>
      <c r="F64" s="113">
        <v>6721.351742</v>
      </c>
      <c r="G64" s="113">
        <v>1764.387123</v>
      </c>
      <c r="H64" s="113">
        <v>1089.390214</v>
      </c>
      <c r="I64" s="113">
        <v>535.218916</v>
      </c>
      <c r="J64" s="113">
        <v>1651.53502</v>
      </c>
      <c r="K64" s="113">
        <v>439.326123</v>
      </c>
      <c r="L64" s="113">
        <v>1.622693</v>
      </c>
      <c r="M64" s="113">
        <v>636.720459</v>
      </c>
    </row>
    <row r="65" spans="1:13" ht="18" customHeight="1">
      <c r="A65" s="154"/>
      <c r="B65" s="133"/>
      <c r="C65" s="138"/>
      <c r="D65" s="112" t="s">
        <v>99</v>
      </c>
      <c r="E65" s="114">
        <f t="shared" si="8"/>
        <v>4003</v>
      </c>
      <c r="F65" s="114">
        <v>1868</v>
      </c>
      <c r="G65" s="114">
        <v>481</v>
      </c>
      <c r="H65" s="114">
        <v>353</v>
      </c>
      <c r="I65" s="114">
        <v>170</v>
      </c>
      <c r="J65" s="114">
        <v>792</v>
      </c>
      <c r="K65" s="114">
        <v>106</v>
      </c>
      <c r="L65" s="114">
        <v>6</v>
      </c>
      <c r="M65" s="114">
        <v>227</v>
      </c>
    </row>
    <row r="66" spans="1:13" ht="18" customHeight="1">
      <c r="A66" s="154"/>
      <c r="B66" s="133"/>
      <c r="C66" s="130" t="s">
        <v>76</v>
      </c>
      <c r="D66" s="112" t="s">
        <v>95</v>
      </c>
      <c r="E66" s="113">
        <f t="shared" si="8"/>
        <v>2759.812512</v>
      </c>
      <c r="F66" s="113">
        <v>686.085884</v>
      </c>
      <c r="G66" s="113">
        <v>316.53055</v>
      </c>
      <c r="H66" s="113">
        <v>102.382832</v>
      </c>
      <c r="I66" s="113">
        <v>382.367724</v>
      </c>
      <c r="J66" s="113">
        <v>1215.188527</v>
      </c>
      <c r="K66" s="113">
        <v>55.456435</v>
      </c>
      <c r="L66" s="114">
        <v>0</v>
      </c>
      <c r="M66" s="114">
        <v>1.80056</v>
      </c>
    </row>
    <row r="67" spans="1:13" ht="18" customHeight="1">
      <c r="A67" s="154"/>
      <c r="B67" s="133"/>
      <c r="C67" s="133"/>
      <c r="D67" s="112" t="s">
        <v>96</v>
      </c>
      <c r="E67" s="114">
        <f t="shared" si="8"/>
        <v>4478</v>
      </c>
      <c r="F67" s="114">
        <v>583</v>
      </c>
      <c r="G67" s="114">
        <v>628</v>
      </c>
      <c r="H67" s="114">
        <v>17</v>
      </c>
      <c r="I67" s="114">
        <v>865</v>
      </c>
      <c r="J67" s="114">
        <v>2210</v>
      </c>
      <c r="K67" s="114">
        <v>170</v>
      </c>
      <c r="L67" s="114">
        <v>0</v>
      </c>
      <c r="M67" s="114">
        <v>5</v>
      </c>
    </row>
    <row r="68" spans="1:13" ht="18" customHeight="1">
      <c r="A68" s="154"/>
      <c r="B68" s="133"/>
      <c r="C68" s="133"/>
      <c r="D68" s="112" t="s">
        <v>100</v>
      </c>
      <c r="E68" s="113"/>
      <c r="F68" s="113">
        <v>585.138787737889</v>
      </c>
      <c r="G68" s="113">
        <v>25.6907708553331</v>
      </c>
      <c r="H68" s="113">
        <v>47.9605587172776</v>
      </c>
      <c r="I68" s="113">
        <v>46.5045422670171</v>
      </c>
      <c r="J68" s="113">
        <v>40.9165080282612</v>
      </c>
      <c r="K68" s="113">
        <v>28.9654716851</v>
      </c>
      <c r="L68" s="114">
        <v>0</v>
      </c>
      <c r="M68" s="113">
        <v>1.93078959574892</v>
      </c>
    </row>
    <row r="69" spans="1:13" ht="18" customHeight="1">
      <c r="A69" s="154"/>
      <c r="B69" s="133"/>
      <c r="C69" s="133"/>
      <c r="D69" s="112" t="s">
        <v>98</v>
      </c>
      <c r="E69" s="113">
        <f aca="true" t="shared" si="9" ref="E69:E72">SUM(F69:M69)</f>
        <v>2433.760799</v>
      </c>
      <c r="F69" s="113">
        <v>657.410226</v>
      </c>
      <c r="G69" s="113">
        <v>307.225138</v>
      </c>
      <c r="H69" s="113">
        <v>164.074197</v>
      </c>
      <c r="I69" s="113">
        <v>365.073539</v>
      </c>
      <c r="J69" s="113">
        <v>842.99659</v>
      </c>
      <c r="K69" s="113">
        <v>95.581109</v>
      </c>
      <c r="L69" s="114">
        <v>0</v>
      </c>
      <c r="M69" s="114">
        <v>1.4</v>
      </c>
    </row>
    <row r="70" spans="1:13" ht="18" customHeight="1">
      <c r="A70" s="154"/>
      <c r="B70" s="138"/>
      <c r="C70" s="138"/>
      <c r="D70" s="112" t="s">
        <v>99</v>
      </c>
      <c r="E70" s="114">
        <f t="shared" si="9"/>
        <v>776</v>
      </c>
      <c r="F70" s="114">
        <v>116</v>
      </c>
      <c r="G70" s="114">
        <v>67</v>
      </c>
      <c r="H70" s="114">
        <v>18</v>
      </c>
      <c r="I70" s="114">
        <v>100</v>
      </c>
      <c r="J70" s="114">
        <v>461</v>
      </c>
      <c r="K70" s="114">
        <v>12</v>
      </c>
      <c r="L70" s="114">
        <v>0</v>
      </c>
      <c r="M70" s="114">
        <v>2</v>
      </c>
    </row>
    <row r="71" spans="1:13" ht="18" customHeight="1">
      <c r="A71" s="154"/>
      <c r="B71" s="109" t="s">
        <v>101</v>
      </c>
      <c r="C71" s="111"/>
      <c r="D71" s="112" t="s">
        <v>95</v>
      </c>
      <c r="E71" s="113">
        <f t="shared" si="9"/>
        <v>13993.5305993238</v>
      </c>
      <c r="F71" s="113">
        <v>6483.393365</v>
      </c>
      <c r="G71" s="114">
        <v>2986.603061</v>
      </c>
      <c r="H71" s="113">
        <v>686.2097903238</v>
      </c>
      <c r="I71" s="113">
        <v>713.925329</v>
      </c>
      <c r="J71" s="113">
        <v>2084.83991</v>
      </c>
      <c r="K71" s="113">
        <v>497.154581</v>
      </c>
      <c r="L71" s="113">
        <v>9.076948</v>
      </c>
      <c r="M71" s="113">
        <v>532.327615</v>
      </c>
    </row>
    <row r="72" spans="1:13" ht="18" customHeight="1">
      <c r="A72" s="154"/>
      <c r="B72" s="115"/>
      <c r="C72" s="117"/>
      <c r="D72" s="112" t="s">
        <v>96</v>
      </c>
      <c r="E72" s="114">
        <f t="shared" si="9"/>
        <v>23938</v>
      </c>
      <c r="F72" s="114">
        <v>10695</v>
      </c>
      <c r="G72" s="114">
        <v>4444</v>
      </c>
      <c r="H72" s="114">
        <v>1172</v>
      </c>
      <c r="I72" s="114">
        <v>1363</v>
      </c>
      <c r="J72" s="114">
        <v>3586</v>
      </c>
      <c r="K72" s="114">
        <v>1248</v>
      </c>
      <c r="L72" s="114">
        <v>13</v>
      </c>
      <c r="M72" s="114">
        <v>1417</v>
      </c>
    </row>
    <row r="73" spans="1:13" ht="18" customHeight="1">
      <c r="A73" s="154"/>
      <c r="B73" s="115"/>
      <c r="C73" s="117"/>
      <c r="D73" s="112" t="s">
        <v>100</v>
      </c>
      <c r="E73" s="113">
        <v>40.3785665905944</v>
      </c>
      <c r="F73" s="113">
        <v>40.9530078857211</v>
      </c>
      <c r="G73" s="113">
        <v>43.2757683736659</v>
      </c>
      <c r="H73" s="113">
        <v>28.6208799622093</v>
      </c>
      <c r="I73" s="113">
        <v>53.284209602532</v>
      </c>
      <c r="J73" s="113">
        <v>38.8562614697162</v>
      </c>
      <c r="K73" s="113">
        <v>38.3005851749</v>
      </c>
      <c r="L73" s="113">
        <v>189.603122067135</v>
      </c>
      <c r="M73" s="113">
        <v>35.0806094703709</v>
      </c>
    </row>
    <row r="74" spans="1:13" ht="18" customHeight="1">
      <c r="A74" s="154"/>
      <c r="B74" s="115"/>
      <c r="C74" s="117"/>
      <c r="D74" s="112" t="s">
        <v>98</v>
      </c>
      <c r="E74" s="113">
        <f aca="true" t="shared" si="10" ref="E74:E119">SUM(F74:M74)</f>
        <v>12622.045616</v>
      </c>
      <c r="F74" s="113">
        <v>6696.207366</v>
      </c>
      <c r="G74" s="114">
        <v>1694.891605</v>
      </c>
      <c r="H74" s="113">
        <v>966.523434</v>
      </c>
      <c r="I74" s="113">
        <v>535.218916</v>
      </c>
      <c r="J74" s="113">
        <v>1651.53502</v>
      </c>
      <c r="K74" s="113">
        <v>439.326123</v>
      </c>
      <c r="L74" s="113">
        <v>1.622693</v>
      </c>
      <c r="M74" s="113">
        <v>636.720459</v>
      </c>
    </row>
    <row r="75" spans="1:13" ht="18" customHeight="1">
      <c r="A75" s="154"/>
      <c r="B75" s="118"/>
      <c r="C75" s="120"/>
      <c r="D75" s="112" t="s">
        <v>99</v>
      </c>
      <c r="E75" s="114">
        <f t="shared" si="10"/>
        <v>3948</v>
      </c>
      <c r="F75" s="114">
        <v>1868</v>
      </c>
      <c r="G75" s="114">
        <v>462</v>
      </c>
      <c r="H75" s="114">
        <v>317</v>
      </c>
      <c r="I75" s="114">
        <v>170</v>
      </c>
      <c r="J75" s="114">
        <v>792</v>
      </c>
      <c r="K75" s="114">
        <v>106</v>
      </c>
      <c r="L75" s="114">
        <v>6</v>
      </c>
      <c r="M75" s="114">
        <v>227</v>
      </c>
    </row>
    <row r="76" spans="1:13" ht="18" customHeight="1">
      <c r="A76" s="154"/>
      <c r="B76" s="109" t="s">
        <v>78</v>
      </c>
      <c r="C76" s="111"/>
      <c r="D76" s="112" t="s">
        <v>95</v>
      </c>
      <c r="E76" s="113">
        <f t="shared" si="10"/>
        <v>125.720224</v>
      </c>
      <c r="F76" s="113">
        <v>0</v>
      </c>
      <c r="G76" s="113">
        <v>53.731272</v>
      </c>
      <c r="H76" s="113">
        <v>71.782952</v>
      </c>
      <c r="I76" s="113">
        <v>0</v>
      </c>
      <c r="J76" s="113">
        <v>0</v>
      </c>
      <c r="K76" s="113">
        <v>0.206</v>
      </c>
      <c r="L76" s="114">
        <v>0</v>
      </c>
      <c r="M76" s="114">
        <v>0</v>
      </c>
    </row>
    <row r="77" spans="1:13" ht="18" customHeight="1">
      <c r="A77" s="154"/>
      <c r="B77" s="115"/>
      <c r="C77" s="117"/>
      <c r="D77" s="112" t="s">
        <v>96</v>
      </c>
      <c r="E77" s="114">
        <f t="shared" si="10"/>
        <v>248</v>
      </c>
      <c r="F77" s="114">
        <v>0</v>
      </c>
      <c r="G77" s="114">
        <v>135</v>
      </c>
      <c r="H77" s="114">
        <v>111</v>
      </c>
      <c r="I77" s="114">
        <v>0</v>
      </c>
      <c r="J77" s="114">
        <v>0</v>
      </c>
      <c r="K77" s="114">
        <v>2</v>
      </c>
      <c r="L77" s="114">
        <v>0</v>
      </c>
      <c r="M77" s="114">
        <v>0</v>
      </c>
    </row>
    <row r="78" spans="1:13" ht="18" customHeight="1">
      <c r="A78" s="154"/>
      <c r="B78" s="115"/>
      <c r="C78" s="117"/>
      <c r="D78" s="112" t="s">
        <v>98</v>
      </c>
      <c r="E78" s="113">
        <f t="shared" si="10"/>
        <v>180.092298</v>
      </c>
      <c r="F78" s="113">
        <v>0</v>
      </c>
      <c r="G78" s="113">
        <v>69.495518</v>
      </c>
      <c r="H78" s="113">
        <v>110.59678</v>
      </c>
      <c r="I78" s="113">
        <v>0</v>
      </c>
      <c r="J78" s="114">
        <v>0</v>
      </c>
      <c r="K78" s="113">
        <v>0</v>
      </c>
      <c r="L78" s="114">
        <v>0</v>
      </c>
      <c r="M78" s="114">
        <v>0</v>
      </c>
    </row>
    <row r="79" spans="1:13" ht="18" customHeight="1">
      <c r="A79" s="154"/>
      <c r="B79" s="118"/>
      <c r="C79" s="120"/>
      <c r="D79" s="112" t="s">
        <v>99</v>
      </c>
      <c r="E79" s="114">
        <f t="shared" si="10"/>
        <v>53</v>
      </c>
      <c r="F79" s="114">
        <v>0</v>
      </c>
      <c r="G79" s="114">
        <v>19</v>
      </c>
      <c r="H79" s="114">
        <v>34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</row>
    <row r="80" spans="1:13" ht="18" customHeight="1">
      <c r="A80" s="154"/>
      <c r="B80" s="109" t="s">
        <v>79</v>
      </c>
      <c r="C80" s="111"/>
      <c r="D80" s="112" t="s">
        <v>95</v>
      </c>
      <c r="E80" s="113">
        <f t="shared" si="10"/>
        <v>27.59818</v>
      </c>
      <c r="F80" s="113">
        <v>25.728734</v>
      </c>
      <c r="G80" s="114">
        <v>0</v>
      </c>
      <c r="H80" s="113">
        <v>1.869446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</row>
    <row r="81" spans="1:13" ht="18" customHeight="1">
      <c r="A81" s="154"/>
      <c r="B81" s="115"/>
      <c r="C81" s="117"/>
      <c r="D81" s="112" t="s">
        <v>96</v>
      </c>
      <c r="E81" s="114">
        <f t="shared" si="10"/>
        <v>29</v>
      </c>
      <c r="F81" s="114">
        <v>18</v>
      </c>
      <c r="G81" s="114">
        <v>0</v>
      </c>
      <c r="H81" s="114">
        <v>11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</row>
    <row r="82" spans="1:13" ht="18" customHeight="1">
      <c r="A82" s="154"/>
      <c r="B82" s="115"/>
      <c r="C82" s="117"/>
      <c r="D82" s="112" t="s">
        <v>98</v>
      </c>
      <c r="E82" s="113">
        <f t="shared" si="10"/>
        <v>37.414376</v>
      </c>
      <c r="F82" s="113">
        <v>25.144376</v>
      </c>
      <c r="G82" s="114">
        <v>0</v>
      </c>
      <c r="H82" s="113">
        <v>12.27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</row>
    <row r="83" spans="1:13" ht="18" customHeight="1">
      <c r="A83" s="130"/>
      <c r="B83" s="115"/>
      <c r="C83" s="117"/>
      <c r="D83" s="159" t="s">
        <v>99</v>
      </c>
      <c r="E83" s="114">
        <f t="shared" si="10"/>
        <v>2</v>
      </c>
      <c r="F83" s="114">
        <v>0</v>
      </c>
      <c r="G83" s="114">
        <v>0</v>
      </c>
      <c r="H83" s="114">
        <v>2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</row>
    <row r="84" spans="1:13" ht="18" customHeight="1">
      <c r="A84" s="160" t="s">
        <v>102</v>
      </c>
      <c r="B84" s="154" t="s">
        <v>95</v>
      </c>
      <c r="C84" s="154"/>
      <c r="D84" s="154"/>
      <c r="E84" s="113">
        <f t="shared" si="10"/>
        <v>2243.1377169228</v>
      </c>
      <c r="F84" s="113">
        <v>961.331378</v>
      </c>
      <c r="G84" s="114">
        <v>0.28084</v>
      </c>
      <c r="H84" s="113">
        <v>840.8170239228</v>
      </c>
      <c r="I84" s="114">
        <v>0</v>
      </c>
      <c r="J84" s="113">
        <v>252.019268</v>
      </c>
      <c r="K84" s="113">
        <v>0</v>
      </c>
      <c r="L84" s="113">
        <v>188.689207</v>
      </c>
      <c r="M84" s="114">
        <v>0</v>
      </c>
    </row>
    <row r="85" spans="1:13" ht="18" customHeight="1">
      <c r="A85" s="160"/>
      <c r="B85" s="154" t="s">
        <v>96</v>
      </c>
      <c r="C85" s="154"/>
      <c r="D85" s="154"/>
      <c r="E85" s="114">
        <f t="shared" si="10"/>
        <v>15640</v>
      </c>
      <c r="F85" s="114">
        <v>11673</v>
      </c>
      <c r="G85" s="114">
        <v>7</v>
      </c>
      <c r="H85" s="114">
        <v>2498</v>
      </c>
      <c r="I85" s="114">
        <v>0</v>
      </c>
      <c r="J85" s="114">
        <v>61</v>
      </c>
      <c r="K85" s="114">
        <v>0</v>
      </c>
      <c r="L85" s="114">
        <v>1401</v>
      </c>
      <c r="M85" s="114">
        <v>0</v>
      </c>
    </row>
    <row r="86" spans="1:13" ht="18" customHeight="1">
      <c r="A86" s="160"/>
      <c r="B86" s="154" t="s">
        <v>98</v>
      </c>
      <c r="C86" s="154"/>
      <c r="D86" s="154"/>
      <c r="E86" s="113">
        <f t="shared" si="10"/>
        <v>1945.136575</v>
      </c>
      <c r="F86" s="114">
        <v>1625.571678</v>
      </c>
      <c r="G86" s="114">
        <v>0.07</v>
      </c>
      <c r="H86" s="113">
        <v>264.990937</v>
      </c>
      <c r="I86" s="114">
        <v>0</v>
      </c>
      <c r="J86" s="113">
        <v>44.65896</v>
      </c>
      <c r="K86" s="114">
        <v>0</v>
      </c>
      <c r="L86" s="113">
        <v>9.845</v>
      </c>
      <c r="M86" s="114">
        <v>0</v>
      </c>
    </row>
    <row r="87" spans="1:13" ht="18" customHeight="1">
      <c r="A87" s="160"/>
      <c r="B87" s="154" t="s">
        <v>99</v>
      </c>
      <c r="C87" s="154"/>
      <c r="D87" s="154"/>
      <c r="E87" s="114">
        <f t="shared" si="10"/>
        <v>3041</v>
      </c>
      <c r="F87" s="114">
        <v>2251</v>
      </c>
      <c r="G87" s="114">
        <v>1</v>
      </c>
      <c r="H87" s="114">
        <v>630</v>
      </c>
      <c r="I87" s="114">
        <v>0</v>
      </c>
      <c r="J87" s="114">
        <v>43</v>
      </c>
      <c r="K87" s="114">
        <v>0</v>
      </c>
      <c r="L87" s="114">
        <v>116</v>
      </c>
      <c r="M87" s="114">
        <v>0</v>
      </c>
    </row>
    <row r="88" spans="1:13" ht="18" customHeight="1">
      <c r="A88" s="160"/>
      <c r="B88" s="154" t="s">
        <v>103</v>
      </c>
      <c r="C88" s="154"/>
      <c r="D88" s="112" t="s">
        <v>95</v>
      </c>
      <c r="E88" s="161">
        <f t="shared" si="10"/>
        <v>2228.8127169228</v>
      </c>
      <c r="F88" s="113">
        <v>947.006378</v>
      </c>
      <c r="G88" s="114">
        <v>0.28084</v>
      </c>
      <c r="H88" s="113">
        <v>840.8170239228</v>
      </c>
      <c r="I88" s="114">
        <v>0</v>
      </c>
      <c r="J88" s="114">
        <v>252.019268</v>
      </c>
      <c r="K88" s="114">
        <v>0</v>
      </c>
      <c r="L88" s="113">
        <v>188.689207</v>
      </c>
      <c r="M88" s="114">
        <v>0</v>
      </c>
    </row>
    <row r="89" spans="1:13" ht="18" customHeight="1">
      <c r="A89" s="160"/>
      <c r="B89" s="154"/>
      <c r="C89" s="154"/>
      <c r="D89" s="112" t="s">
        <v>96</v>
      </c>
      <c r="E89" s="162">
        <f t="shared" si="10"/>
        <v>15574</v>
      </c>
      <c r="F89" s="114">
        <v>11607</v>
      </c>
      <c r="G89" s="114">
        <v>7</v>
      </c>
      <c r="H89" s="114">
        <v>2498</v>
      </c>
      <c r="I89" s="114">
        <v>0</v>
      </c>
      <c r="J89" s="114">
        <v>61</v>
      </c>
      <c r="K89" s="114">
        <v>0</v>
      </c>
      <c r="L89" s="114">
        <v>1401</v>
      </c>
      <c r="M89" s="114">
        <v>0</v>
      </c>
    </row>
    <row r="90" spans="1:13" ht="18" customHeight="1">
      <c r="A90" s="160"/>
      <c r="B90" s="154"/>
      <c r="C90" s="154"/>
      <c r="D90" s="112" t="s">
        <v>98</v>
      </c>
      <c r="E90" s="161">
        <f t="shared" si="10"/>
        <v>1939.386575</v>
      </c>
      <c r="F90" s="113">
        <v>1619.821678</v>
      </c>
      <c r="G90" s="114">
        <v>0.07</v>
      </c>
      <c r="H90" s="113">
        <v>264.990937</v>
      </c>
      <c r="I90" s="114">
        <v>0</v>
      </c>
      <c r="J90" s="114">
        <v>44.65896</v>
      </c>
      <c r="K90" s="114">
        <v>0</v>
      </c>
      <c r="L90" s="113">
        <v>9.845</v>
      </c>
      <c r="M90" s="114">
        <v>0</v>
      </c>
    </row>
    <row r="91" spans="1:13" ht="18" customHeight="1">
      <c r="A91" s="160"/>
      <c r="B91" s="154"/>
      <c r="C91" s="154"/>
      <c r="D91" s="112" t="s">
        <v>99</v>
      </c>
      <c r="E91" s="162">
        <f t="shared" si="10"/>
        <v>3037</v>
      </c>
      <c r="F91" s="114">
        <v>2247</v>
      </c>
      <c r="G91" s="114">
        <v>1</v>
      </c>
      <c r="H91" s="114">
        <v>630</v>
      </c>
      <c r="I91" s="114">
        <v>0</v>
      </c>
      <c r="J91" s="114">
        <v>43</v>
      </c>
      <c r="K91" s="114">
        <v>0</v>
      </c>
      <c r="L91" s="114">
        <v>116</v>
      </c>
      <c r="M91" s="114">
        <v>0</v>
      </c>
    </row>
    <row r="92" spans="1:13" ht="18" customHeight="1">
      <c r="A92" s="115" t="s">
        <v>80</v>
      </c>
      <c r="B92" s="116"/>
      <c r="C92" s="117"/>
      <c r="D92" s="163" t="s">
        <v>95</v>
      </c>
      <c r="E92" s="113">
        <f t="shared" si="10"/>
        <v>5.700889</v>
      </c>
      <c r="F92" s="113">
        <v>5.2299</v>
      </c>
      <c r="G92" s="114">
        <v>0</v>
      </c>
      <c r="H92" s="114">
        <v>0</v>
      </c>
      <c r="I92" s="114">
        <v>0</v>
      </c>
      <c r="J92" s="113">
        <v>0.470989</v>
      </c>
      <c r="K92" s="114">
        <v>0</v>
      </c>
      <c r="L92" s="114">
        <v>0</v>
      </c>
      <c r="M92" s="114">
        <v>0</v>
      </c>
    </row>
    <row r="93" spans="1:13" ht="18" customHeight="1">
      <c r="A93" s="115"/>
      <c r="B93" s="116"/>
      <c r="C93" s="117"/>
      <c r="D93" s="112" t="s">
        <v>96</v>
      </c>
      <c r="E93" s="114">
        <f t="shared" si="10"/>
        <v>108</v>
      </c>
      <c r="F93" s="114">
        <v>99</v>
      </c>
      <c r="G93" s="114">
        <v>0</v>
      </c>
      <c r="H93" s="114">
        <v>0</v>
      </c>
      <c r="I93" s="114">
        <v>0</v>
      </c>
      <c r="J93" s="114">
        <v>9</v>
      </c>
      <c r="K93" s="114">
        <v>0</v>
      </c>
      <c r="L93" s="114">
        <v>0</v>
      </c>
      <c r="M93" s="114">
        <v>0</v>
      </c>
    </row>
    <row r="94" spans="1:13" ht="18" customHeight="1">
      <c r="A94" s="115"/>
      <c r="B94" s="116"/>
      <c r="C94" s="117"/>
      <c r="D94" s="112" t="s">
        <v>98</v>
      </c>
      <c r="E94" s="113">
        <f t="shared" si="10"/>
        <v>36.549318</v>
      </c>
      <c r="F94" s="113">
        <v>27.8538</v>
      </c>
      <c r="G94" s="113">
        <v>0</v>
      </c>
      <c r="H94" s="114">
        <v>0</v>
      </c>
      <c r="I94" s="114">
        <v>0.1</v>
      </c>
      <c r="J94" s="113">
        <v>8.495518</v>
      </c>
      <c r="K94" s="114">
        <v>0</v>
      </c>
      <c r="L94" s="114">
        <v>0</v>
      </c>
      <c r="M94" s="114">
        <v>0.1</v>
      </c>
    </row>
    <row r="95" spans="1:13" ht="18" customHeight="1">
      <c r="A95" s="118"/>
      <c r="B95" s="119"/>
      <c r="C95" s="120"/>
      <c r="D95" s="112" t="s">
        <v>99</v>
      </c>
      <c r="E95" s="114">
        <f t="shared" si="10"/>
        <v>76</v>
      </c>
      <c r="F95" s="114">
        <v>11</v>
      </c>
      <c r="G95" s="114">
        <v>0</v>
      </c>
      <c r="H95" s="114">
        <v>0</v>
      </c>
      <c r="I95" s="114">
        <v>3</v>
      </c>
      <c r="J95" s="114">
        <v>61</v>
      </c>
      <c r="K95" s="114">
        <v>0</v>
      </c>
      <c r="L95" s="114">
        <v>0</v>
      </c>
      <c r="M95" s="114">
        <v>1</v>
      </c>
    </row>
    <row r="96" spans="1:13" ht="18" customHeight="1">
      <c r="A96" s="109" t="s">
        <v>81</v>
      </c>
      <c r="B96" s="110"/>
      <c r="C96" s="111"/>
      <c r="D96" s="112" t="s">
        <v>95</v>
      </c>
      <c r="E96" s="113">
        <f t="shared" si="10"/>
        <v>0</v>
      </c>
      <c r="F96" s="113">
        <v>0</v>
      </c>
      <c r="G96" s="113">
        <v>0</v>
      </c>
      <c r="H96" s="113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</row>
    <row r="97" spans="1:13" ht="18" customHeight="1">
      <c r="A97" s="115"/>
      <c r="B97" s="116"/>
      <c r="C97" s="117"/>
      <c r="D97" s="112" t="s">
        <v>96</v>
      </c>
      <c r="E97" s="114">
        <f t="shared" si="10"/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</row>
    <row r="98" spans="1:13" ht="18" customHeight="1">
      <c r="A98" s="115"/>
      <c r="B98" s="116"/>
      <c r="C98" s="117"/>
      <c r="D98" s="112" t="s">
        <v>98</v>
      </c>
      <c r="E98" s="113">
        <f t="shared" si="10"/>
        <v>44.914425</v>
      </c>
      <c r="F98" s="113">
        <v>0</v>
      </c>
      <c r="G98" s="113">
        <v>34.914425</v>
      </c>
      <c r="H98" s="113">
        <v>10</v>
      </c>
      <c r="I98" s="114">
        <v>0</v>
      </c>
      <c r="J98" s="114">
        <v>0</v>
      </c>
      <c r="K98" s="113">
        <v>0</v>
      </c>
      <c r="L98" s="114">
        <v>0</v>
      </c>
      <c r="M98" s="114">
        <v>0</v>
      </c>
    </row>
    <row r="99" spans="1:13" ht="18" customHeight="1">
      <c r="A99" s="118"/>
      <c r="B99" s="119"/>
      <c r="C99" s="120"/>
      <c r="D99" s="112" t="s">
        <v>99</v>
      </c>
      <c r="E99" s="114">
        <f t="shared" si="10"/>
        <v>3</v>
      </c>
      <c r="F99" s="114">
        <v>0</v>
      </c>
      <c r="G99" s="114">
        <v>2</v>
      </c>
      <c r="H99" s="114">
        <v>1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</row>
    <row r="100" spans="1:13" ht="18" customHeight="1">
      <c r="A100" s="109" t="s">
        <v>82</v>
      </c>
      <c r="B100" s="110"/>
      <c r="C100" s="111"/>
      <c r="D100" s="112" t="s">
        <v>95</v>
      </c>
      <c r="E100" s="113">
        <f t="shared" si="10"/>
        <v>1.824</v>
      </c>
      <c r="F100" s="113">
        <v>1.824</v>
      </c>
      <c r="G100" s="114">
        <v>0</v>
      </c>
      <c r="H100" s="113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</row>
    <row r="101" spans="1:13" ht="18" customHeight="1">
      <c r="A101" s="115"/>
      <c r="B101" s="116"/>
      <c r="C101" s="117"/>
      <c r="D101" s="112" t="s">
        <v>96</v>
      </c>
      <c r="E101" s="114">
        <f t="shared" si="10"/>
        <v>11</v>
      </c>
      <c r="F101" s="114">
        <v>11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</row>
    <row r="102" spans="1:13" ht="18" customHeight="1">
      <c r="A102" s="115"/>
      <c r="B102" s="116"/>
      <c r="C102" s="117"/>
      <c r="D102" s="112" t="s">
        <v>98</v>
      </c>
      <c r="E102" s="113">
        <f t="shared" si="10"/>
        <v>4.1092</v>
      </c>
      <c r="F102" s="113">
        <v>3.7192</v>
      </c>
      <c r="G102" s="114">
        <v>0</v>
      </c>
      <c r="H102" s="114">
        <v>0</v>
      </c>
      <c r="I102" s="113">
        <v>0.39</v>
      </c>
      <c r="J102" s="114">
        <v>0</v>
      </c>
      <c r="K102" s="114">
        <v>0</v>
      </c>
      <c r="L102" s="114">
        <v>0</v>
      </c>
      <c r="M102" s="114">
        <v>0</v>
      </c>
    </row>
    <row r="103" spans="1:13" ht="18" customHeight="1">
      <c r="A103" s="118"/>
      <c r="B103" s="119"/>
      <c r="C103" s="120"/>
      <c r="D103" s="112" t="s">
        <v>99</v>
      </c>
      <c r="E103" s="114">
        <f t="shared" si="10"/>
        <v>3</v>
      </c>
      <c r="F103" s="114">
        <v>1</v>
      </c>
      <c r="G103" s="114">
        <v>0</v>
      </c>
      <c r="H103" s="114">
        <v>0</v>
      </c>
      <c r="I103" s="114">
        <v>2</v>
      </c>
      <c r="J103" s="114">
        <v>0</v>
      </c>
      <c r="K103" s="114">
        <v>0</v>
      </c>
      <c r="L103" s="114">
        <v>0</v>
      </c>
      <c r="M103" s="114">
        <v>0</v>
      </c>
    </row>
    <row r="104" spans="1:13" ht="18" customHeight="1">
      <c r="A104" s="109" t="s">
        <v>83</v>
      </c>
      <c r="B104" s="110"/>
      <c r="C104" s="111"/>
      <c r="D104" s="112" t="s">
        <v>95</v>
      </c>
      <c r="E104" s="113">
        <f t="shared" si="10"/>
        <v>640.901177198</v>
      </c>
      <c r="F104" s="113">
        <v>360.683071</v>
      </c>
      <c r="G104" s="113">
        <v>136.610437</v>
      </c>
      <c r="H104" s="113">
        <v>49.396609198</v>
      </c>
      <c r="I104" s="113">
        <v>0</v>
      </c>
      <c r="J104" s="113">
        <v>78.490862</v>
      </c>
      <c r="K104" s="113">
        <v>0</v>
      </c>
      <c r="L104" s="114">
        <v>0</v>
      </c>
      <c r="M104" s="114">
        <v>15.720198</v>
      </c>
    </row>
    <row r="105" spans="1:13" ht="18" customHeight="1">
      <c r="A105" s="115"/>
      <c r="B105" s="116"/>
      <c r="C105" s="117"/>
      <c r="D105" s="112" t="s">
        <v>96</v>
      </c>
      <c r="E105" s="114">
        <f t="shared" si="10"/>
        <v>251</v>
      </c>
      <c r="F105" s="114">
        <v>143</v>
      </c>
      <c r="G105" s="114">
        <v>48</v>
      </c>
      <c r="H105" s="114">
        <v>8</v>
      </c>
      <c r="I105" s="114">
        <v>0</v>
      </c>
      <c r="J105" s="114">
        <v>38</v>
      </c>
      <c r="K105" s="114">
        <v>0</v>
      </c>
      <c r="L105" s="114">
        <v>0</v>
      </c>
      <c r="M105" s="114">
        <v>14</v>
      </c>
    </row>
    <row r="106" spans="1:13" ht="18" customHeight="1">
      <c r="A106" s="115"/>
      <c r="B106" s="116"/>
      <c r="C106" s="117"/>
      <c r="D106" s="112" t="s">
        <v>98</v>
      </c>
      <c r="E106" s="113">
        <f t="shared" si="10"/>
        <v>1604.547408</v>
      </c>
      <c r="F106" s="113">
        <v>752.0355</v>
      </c>
      <c r="G106" s="113">
        <v>208.248111</v>
      </c>
      <c r="H106" s="113">
        <v>351.45</v>
      </c>
      <c r="I106" s="113">
        <v>0</v>
      </c>
      <c r="J106" s="113">
        <v>235.485231</v>
      </c>
      <c r="K106" s="113">
        <v>0.968566</v>
      </c>
      <c r="L106" s="114">
        <v>0</v>
      </c>
      <c r="M106" s="114">
        <v>56.36</v>
      </c>
    </row>
    <row r="107" spans="1:13" ht="18" customHeight="1">
      <c r="A107" s="118"/>
      <c r="B107" s="119"/>
      <c r="C107" s="120"/>
      <c r="D107" s="112" t="s">
        <v>99</v>
      </c>
      <c r="E107" s="114">
        <f t="shared" si="10"/>
        <v>216</v>
      </c>
      <c r="F107" s="114">
        <v>145</v>
      </c>
      <c r="G107" s="114">
        <v>40</v>
      </c>
      <c r="H107" s="114">
        <v>10</v>
      </c>
      <c r="I107" s="114">
        <v>0</v>
      </c>
      <c r="J107" s="114">
        <v>11</v>
      </c>
      <c r="K107" s="114">
        <v>2</v>
      </c>
      <c r="L107" s="114">
        <v>0</v>
      </c>
      <c r="M107" s="114">
        <v>8</v>
      </c>
    </row>
    <row r="108" spans="1:13" ht="18" customHeight="1">
      <c r="A108" s="109" t="s">
        <v>104</v>
      </c>
      <c r="B108" s="110"/>
      <c r="C108" s="111"/>
      <c r="D108" s="112" t="s">
        <v>95</v>
      </c>
      <c r="E108" s="113">
        <f t="shared" si="10"/>
        <v>713.5175428929</v>
      </c>
      <c r="F108" s="113">
        <v>452.561824</v>
      </c>
      <c r="G108" s="113">
        <v>150.288941</v>
      </c>
      <c r="H108" s="113">
        <v>42.0696718929</v>
      </c>
      <c r="I108" s="113">
        <v>57.23641</v>
      </c>
      <c r="J108" s="113">
        <v>10.781633</v>
      </c>
      <c r="K108" s="113">
        <v>0</v>
      </c>
      <c r="L108" s="114">
        <v>0</v>
      </c>
      <c r="M108" s="114">
        <v>0.579063</v>
      </c>
    </row>
    <row r="109" spans="1:13" ht="18" customHeight="1">
      <c r="A109" s="115"/>
      <c r="B109" s="116"/>
      <c r="C109" s="117"/>
      <c r="D109" s="112" t="s">
        <v>96</v>
      </c>
      <c r="E109" s="114">
        <f t="shared" si="10"/>
        <v>2214</v>
      </c>
      <c r="F109" s="114">
        <v>2063</v>
      </c>
      <c r="G109" s="114">
        <v>104</v>
      </c>
      <c r="H109" s="114">
        <v>20</v>
      </c>
      <c r="I109" s="114">
        <v>22</v>
      </c>
      <c r="J109" s="114">
        <v>2</v>
      </c>
      <c r="K109" s="114">
        <v>1</v>
      </c>
      <c r="L109" s="114">
        <v>0</v>
      </c>
      <c r="M109" s="114">
        <v>2</v>
      </c>
    </row>
    <row r="110" spans="1:13" ht="18" customHeight="1">
      <c r="A110" s="115"/>
      <c r="B110" s="116"/>
      <c r="C110" s="117"/>
      <c r="D110" s="112" t="s">
        <v>98</v>
      </c>
      <c r="E110" s="113">
        <f t="shared" si="10"/>
        <v>1051.912295</v>
      </c>
      <c r="F110" s="113">
        <v>502.1561</v>
      </c>
      <c r="G110" s="113">
        <v>474.02395</v>
      </c>
      <c r="H110" s="113">
        <v>7.926574</v>
      </c>
      <c r="I110" s="113">
        <v>17.1917</v>
      </c>
      <c r="J110" s="113">
        <v>28.699063</v>
      </c>
      <c r="K110" s="113">
        <v>1</v>
      </c>
      <c r="L110" s="114">
        <v>0</v>
      </c>
      <c r="M110" s="113">
        <v>20.914908</v>
      </c>
    </row>
    <row r="111" spans="1:13" ht="18" customHeight="1">
      <c r="A111" s="118"/>
      <c r="B111" s="119"/>
      <c r="C111" s="120"/>
      <c r="D111" s="112" t="s">
        <v>99</v>
      </c>
      <c r="E111" s="114">
        <f t="shared" si="10"/>
        <v>354</v>
      </c>
      <c r="F111" s="114">
        <v>137</v>
      </c>
      <c r="G111" s="114">
        <v>153</v>
      </c>
      <c r="H111" s="114">
        <v>6</v>
      </c>
      <c r="I111" s="114">
        <v>20</v>
      </c>
      <c r="J111" s="114">
        <v>19</v>
      </c>
      <c r="K111" s="114">
        <v>12</v>
      </c>
      <c r="L111" s="114">
        <v>0</v>
      </c>
      <c r="M111" s="114">
        <v>7</v>
      </c>
    </row>
    <row r="112" spans="1:13" ht="18" customHeight="1">
      <c r="A112" s="109" t="s">
        <v>85</v>
      </c>
      <c r="B112" s="110"/>
      <c r="C112" s="111"/>
      <c r="D112" s="112" t="s">
        <v>95</v>
      </c>
      <c r="E112" s="113">
        <f t="shared" si="10"/>
        <v>2043.0964646604</v>
      </c>
      <c r="F112" s="113">
        <v>1828.351461</v>
      </c>
      <c r="G112" s="113">
        <v>65.761103</v>
      </c>
      <c r="H112" s="113">
        <v>147.9101276604</v>
      </c>
      <c r="I112" s="113">
        <v>0</v>
      </c>
      <c r="J112" s="113">
        <v>0</v>
      </c>
      <c r="K112" s="113">
        <v>1.073773</v>
      </c>
      <c r="L112" s="113">
        <v>0</v>
      </c>
      <c r="M112" s="114">
        <v>0</v>
      </c>
    </row>
    <row r="113" spans="1:13" ht="18" customHeight="1">
      <c r="A113" s="115"/>
      <c r="B113" s="116"/>
      <c r="C113" s="117"/>
      <c r="D113" s="112" t="s">
        <v>96</v>
      </c>
      <c r="E113" s="114">
        <f t="shared" si="10"/>
        <v>7553</v>
      </c>
      <c r="F113" s="114">
        <v>6629</v>
      </c>
      <c r="G113" s="114">
        <v>350</v>
      </c>
      <c r="H113" s="114">
        <v>569</v>
      </c>
      <c r="I113" s="114">
        <v>3</v>
      </c>
      <c r="J113" s="114">
        <v>0</v>
      </c>
      <c r="K113" s="114">
        <v>2</v>
      </c>
      <c r="L113" s="114">
        <v>0</v>
      </c>
      <c r="M113" s="114">
        <v>0</v>
      </c>
    </row>
    <row r="114" spans="1:13" ht="18" customHeight="1">
      <c r="A114" s="115"/>
      <c r="B114" s="116"/>
      <c r="C114" s="117"/>
      <c r="D114" s="112" t="s">
        <v>98</v>
      </c>
      <c r="E114" s="113">
        <f t="shared" si="10"/>
        <v>60.86946</v>
      </c>
      <c r="F114" s="113">
        <v>0</v>
      </c>
      <c r="G114" s="113">
        <v>45.411597</v>
      </c>
      <c r="H114" s="113">
        <v>3.355107</v>
      </c>
      <c r="I114" s="114">
        <v>0</v>
      </c>
      <c r="J114" s="113">
        <v>2.042756</v>
      </c>
      <c r="K114" s="113">
        <v>10.06</v>
      </c>
      <c r="L114" s="113">
        <v>0</v>
      </c>
      <c r="M114" s="114">
        <v>0</v>
      </c>
    </row>
    <row r="115" spans="1:13" ht="18" customHeight="1">
      <c r="A115" s="118"/>
      <c r="B115" s="119"/>
      <c r="C115" s="120"/>
      <c r="D115" s="112" t="s">
        <v>99</v>
      </c>
      <c r="E115" s="114">
        <f t="shared" si="10"/>
        <v>42</v>
      </c>
      <c r="F115" s="114">
        <v>0</v>
      </c>
      <c r="G115" s="114">
        <v>30</v>
      </c>
      <c r="H115" s="114">
        <v>0</v>
      </c>
      <c r="I115" s="114">
        <v>0</v>
      </c>
      <c r="J115" s="114">
        <v>12</v>
      </c>
      <c r="K115" s="114">
        <v>0</v>
      </c>
      <c r="L115" s="114">
        <v>0</v>
      </c>
      <c r="M115" s="114">
        <v>0</v>
      </c>
    </row>
    <row r="116" spans="1:13" ht="18" customHeight="1">
      <c r="A116" s="109" t="s">
        <v>105</v>
      </c>
      <c r="B116" s="110"/>
      <c r="C116" s="111"/>
      <c r="D116" s="112" t="s">
        <v>95</v>
      </c>
      <c r="E116" s="113">
        <f t="shared" si="10"/>
        <v>0.00618799999983788</v>
      </c>
      <c r="F116" s="113">
        <v>0</v>
      </c>
      <c r="G116" s="114">
        <v>0</v>
      </c>
      <c r="H116" s="113">
        <v>0</v>
      </c>
      <c r="I116" s="113">
        <v>0</v>
      </c>
      <c r="J116" s="114">
        <v>0.0061879999999519</v>
      </c>
      <c r="K116" s="114">
        <v>0</v>
      </c>
      <c r="L116" s="114">
        <v>0</v>
      </c>
      <c r="M116" s="114">
        <v>-1.14019904629004E-13</v>
      </c>
    </row>
    <row r="117" spans="1:13" ht="18" customHeight="1">
      <c r="A117" s="115"/>
      <c r="B117" s="116"/>
      <c r="C117" s="117"/>
      <c r="D117" s="112" t="s">
        <v>96</v>
      </c>
      <c r="E117" s="114">
        <f t="shared" si="10"/>
        <v>1</v>
      </c>
      <c r="F117" s="114">
        <v>0</v>
      </c>
      <c r="G117" s="114">
        <v>0</v>
      </c>
      <c r="H117" s="114">
        <v>0</v>
      </c>
      <c r="I117" s="114">
        <v>0</v>
      </c>
      <c r="J117" s="114">
        <v>1</v>
      </c>
      <c r="K117" s="114">
        <v>0</v>
      </c>
      <c r="L117" s="114">
        <v>0</v>
      </c>
      <c r="M117" s="114">
        <v>0</v>
      </c>
    </row>
    <row r="118" spans="1:13" ht="18" customHeight="1">
      <c r="A118" s="115"/>
      <c r="B118" s="116"/>
      <c r="C118" s="117"/>
      <c r="D118" s="112" t="s">
        <v>98</v>
      </c>
      <c r="E118" s="113">
        <f t="shared" si="10"/>
        <v>0.200000000001313</v>
      </c>
      <c r="F118" s="114">
        <v>1.30739863379858E-12</v>
      </c>
      <c r="G118" s="114">
        <v>0</v>
      </c>
      <c r="H118" s="114">
        <v>-8.43769498715119E-15</v>
      </c>
      <c r="I118" s="113">
        <v>0.2</v>
      </c>
      <c r="J118" s="114">
        <v>0</v>
      </c>
      <c r="K118" s="114">
        <v>0</v>
      </c>
      <c r="L118" s="114">
        <v>0</v>
      </c>
      <c r="M118" s="114">
        <v>1.4210854715202E-14</v>
      </c>
    </row>
    <row r="119" spans="1:13" ht="18" customHeight="1">
      <c r="A119" s="118"/>
      <c r="B119" s="119"/>
      <c r="C119" s="120"/>
      <c r="D119" s="112" t="s">
        <v>99</v>
      </c>
      <c r="E119" s="114">
        <f t="shared" si="10"/>
        <v>0</v>
      </c>
      <c r="F119" s="114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8"/>
  <sheetViews>
    <sheetView zoomScaleSheetLayoutView="100" workbookViewId="0" topLeftCell="A1">
      <pane xSplit="3" ySplit="2" topLeftCell="I3" activePane="bottomRight" state="frozen"/>
      <selection pane="bottomRight" activeCell="P6" sqref="P6:P7"/>
    </sheetView>
  </sheetViews>
  <sheetFormatPr defaultColWidth="9.00390625" defaultRowHeight="18" customHeight="1"/>
  <cols>
    <col min="1" max="1" width="6.25390625" style="1" customWidth="1"/>
    <col min="2" max="2" width="10.125" style="28" customWidth="1"/>
    <col min="3" max="3" width="14.50390625" style="28" customWidth="1"/>
    <col min="4" max="4" width="12.125" style="29" customWidth="1"/>
    <col min="5" max="5" width="12.875" style="30" customWidth="1"/>
    <col min="6" max="6" width="10.125" style="30" customWidth="1"/>
    <col min="7" max="7" width="12.25390625" style="31" customWidth="1"/>
    <col min="8" max="8" width="11.875" style="32" customWidth="1"/>
    <col min="9" max="9" width="9.50390625" style="30" customWidth="1"/>
    <col min="10" max="10" width="12.375" style="29" customWidth="1"/>
    <col min="11" max="11" width="12.25390625" style="33" customWidth="1"/>
    <col min="12" max="12" width="10.00390625" style="0" customWidth="1"/>
    <col min="13" max="13" width="13.25390625" style="0" customWidth="1"/>
    <col min="14" max="14" width="13.125" style="34" customWidth="1"/>
    <col min="15" max="16" width="11.75390625" style="0" customWidth="1"/>
    <col min="17" max="17" width="10.50390625" style="34" customWidth="1"/>
    <col min="18" max="18" width="9.25390625" style="33" customWidth="1"/>
    <col min="19" max="19" width="11.75390625" style="0" customWidth="1"/>
    <col min="20" max="20" width="12.75390625" style="34" customWidth="1"/>
    <col min="21" max="21" width="11.75390625" style="34" customWidth="1"/>
    <col min="22" max="22" width="11.375" style="0" customWidth="1"/>
    <col min="23" max="23" width="11.375" style="34" customWidth="1"/>
    <col min="24" max="24" width="10.50390625" style="0" customWidth="1"/>
    <col min="25" max="25" width="12.25390625" style="0" customWidth="1"/>
    <col min="26" max="26" width="11.625" style="34" customWidth="1"/>
    <col min="28" max="28" width="11.375" style="0" customWidth="1"/>
    <col min="29" max="29" width="14.375" style="34" customWidth="1"/>
    <col min="30" max="30" width="10.75390625" style="0" customWidth="1"/>
    <col min="31" max="31" width="13.375" style="0" customWidth="1"/>
    <col min="32" max="32" width="13.375" style="34" customWidth="1"/>
    <col min="34" max="34" width="13.00390625" style="0" customWidth="1"/>
    <col min="35" max="35" width="13.875" style="34" customWidth="1"/>
    <col min="37" max="37" width="13.125" style="0" customWidth="1"/>
    <col min="38" max="38" width="15.75390625" style="34" customWidth="1"/>
  </cols>
  <sheetData>
    <row r="1" ht="33" customHeight="1"/>
    <row r="2" spans="1:39" s="1" customFormat="1" ht="21.75" customHeight="1">
      <c r="A2" s="35" t="s">
        <v>59</v>
      </c>
      <c r="B2" s="36"/>
      <c r="C2" s="37"/>
      <c r="D2" s="38">
        <v>42736</v>
      </c>
      <c r="E2" s="39">
        <v>42370</v>
      </c>
      <c r="F2" s="40" t="s">
        <v>106</v>
      </c>
      <c r="G2" s="41" t="s">
        <v>107</v>
      </c>
      <c r="H2" s="40" t="s">
        <v>108</v>
      </c>
      <c r="I2" s="40" t="s">
        <v>106</v>
      </c>
      <c r="J2" s="41" t="s">
        <v>109</v>
      </c>
      <c r="K2" s="40" t="s">
        <v>110</v>
      </c>
      <c r="L2" s="40" t="s">
        <v>106</v>
      </c>
      <c r="M2" s="83" t="s">
        <v>111</v>
      </c>
      <c r="N2" s="84" t="s">
        <v>112</v>
      </c>
      <c r="O2" s="40" t="s">
        <v>106</v>
      </c>
      <c r="P2" s="45" t="s">
        <v>113</v>
      </c>
      <c r="Q2" s="84" t="s">
        <v>114</v>
      </c>
      <c r="R2" s="40" t="s">
        <v>106</v>
      </c>
      <c r="S2" s="83" t="s">
        <v>115</v>
      </c>
      <c r="T2" s="84" t="s">
        <v>116</v>
      </c>
      <c r="U2" s="40" t="s">
        <v>106</v>
      </c>
      <c r="V2" s="83" t="s">
        <v>117</v>
      </c>
      <c r="W2" s="84" t="s">
        <v>118</v>
      </c>
      <c r="X2" s="40" t="s">
        <v>106</v>
      </c>
      <c r="Y2" s="83" t="s">
        <v>119</v>
      </c>
      <c r="Z2" s="84" t="s">
        <v>120</v>
      </c>
      <c r="AA2" s="40" t="s">
        <v>106</v>
      </c>
      <c r="AB2" s="83" t="s">
        <v>121</v>
      </c>
      <c r="AC2" s="84" t="s">
        <v>122</v>
      </c>
      <c r="AD2" s="40" t="s">
        <v>106</v>
      </c>
      <c r="AE2" s="83" t="s">
        <v>123</v>
      </c>
      <c r="AF2" s="84" t="s">
        <v>124</v>
      </c>
      <c r="AG2" s="40" t="s">
        <v>106</v>
      </c>
      <c r="AH2" s="83" t="s">
        <v>125</v>
      </c>
      <c r="AI2" s="84" t="s">
        <v>126</v>
      </c>
      <c r="AJ2" s="40" t="s">
        <v>106</v>
      </c>
      <c r="AK2" s="83" t="s">
        <v>127</v>
      </c>
      <c r="AL2" s="84" t="s">
        <v>128</v>
      </c>
      <c r="AM2" s="40" t="s">
        <v>106</v>
      </c>
    </row>
    <row r="3" spans="1:39" ht="21.75" customHeight="1">
      <c r="A3" s="42" t="s">
        <v>70</v>
      </c>
      <c r="B3" s="43" t="s">
        <v>129</v>
      </c>
      <c r="C3" s="44"/>
      <c r="D3" s="45">
        <v>10244.507146</v>
      </c>
      <c r="E3" s="46">
        <v>9387.047027</v>
      </c>
      <c r="F3" s="46">
        <f>SUM(D3-E3)/E3*100</f>
        <v>9.13450328451196</v>
      </c>
      <c r="G3" s="45">
        <v>17280.19952</v>
      </c>
      <c r="H3" s="46">
        <v>15842.376071</v>
      </c>
      <c r="I3" s="46">
        <f aca="true" t="shared" si="0" ref="I3">SUM(G3-H3)/H3*100</f>
        <v>9.07580682693168</v>
      </c>
      <c r="J3" s="45">
        <v>25633.649657</v>
      </c>
      <c r="K3" s="46">
        <v>23946.931134</v>
      </c>
      <c r="L3" s="46">
        <f>SUM(J3-K3)/K3*100</f>
        <v>7.04356860410055</v>
      </c>
      <c r="M3" s="45">
        <v>33001.43677</v>
      </c>
      <c r="N3" s="46">
        <v>34600.367828</v>
      </c>
      <c r="O3" s="46">
        <f>SUM(M3-N3)/N3*100</f>
        <v>-4.62113890218844</v>
      </c>
      <c r="P3" s="45">
        <v>39828.633456</v>
      </c>
      <c r="Q3" s="46">
        <v>40363.472966</v>
      </c>
      <c r="R3" s="46">
        <f>SUM(P3-Q3)/Q3*100</f>
        <v>-1.32505820411073</v>
      </c>
      <c r="S3" s="90"/>
      <c r="T3" s="46">
        <v>48783.14754594</v>
      </c>
      <c r="U3" s="46">
        <f>SUM(S3-T3)/T3*100</f>
        <v>-100</v>
      </c>
      <c r="V3" s="45"/>
      <c r="W3" s="46">
        <v>55644.961098</v>
      </c>
      <c r="X3" s="46">
        <f>SUM(V3-W3)/W3*100</f>
        <v>-100</v>
      </c>
      <c r="Y3" s="45"/>
      <c r="Z3" s="46">
        <v>63208.279251</v>
      </c>
      <c r="AA3" s="46">
        <f>SUM(Y3-Z3)/Z3*100</f>
        <v>-100</v>
      </c>
      <c r="AB3" s="45"/>
      <c r="AC3" s="46">
        <v>71737.728652</v>
      </c>
      <c r="AD3" s="46">
        <f>SUM(AB3-AC3)/AC3*100</f>
        <v>-100</v>
      </c>
      <c r="AE3" s="45"/>
      <c r="AF3" s="46">
        <v>80673.593651</v>
      </c>
      <c r="AG3" s="46">
        <f>SUM(AE3-AF3)/AF3*100</f>
        <v>-100</v>
      </c>
      <c r="AH3" s="45"/>
      <c r="AI3" s="46">
        <v>90316.10007</v>
      </c>
      <c r="AJ3" s="46">
        <f>SUM(AH3-AI3)/AI3*100</f>
        <v>-100</v>
      </c>
      <c r="AK3" s="90"/>
      <c r="AL3" s="46">
        <v>101309.190988</v>
      </c>
      <c r="AM3" s="46">
        <f>SUM(AK3-AL3)/AL3*100</f>
        <v>-100</v>
      </c>
    </row>
    <row r="4" spans="1:39" ht="21.75" customHeight="1">
      <c r="A4" s="47"/>
      <c r="B4" s="43" t="s">
        <v>130</v>
      </c>
      <c r="C4" s="44"/>
      <c r="D4" s="45">
        <v>89736.056124</v>
      </c>
      <c r="E4" s="46">
        <v>70672.96615</v>
      </c>
      <c r="F4" s="46">
        <f aca="true" t="shared" si="1" ref="F4:F13">SUM(D4-E4)/E4*100</f>
        <v>26.9736661873502</v>
      </c>
      <c r="G4" s="45">
        <v>124087.75</v>
      </c>
      <c r="H4" s="46">
        <v>124378.832604</v>
      </c>
      <c r="I4" s="46">
        <f aca="true" t="shared" si="2" ref="I4:I16">SUM(G4-H4)/H4*100</f>
        <v>-0.234029052939217</v>
      </c>
      <c r="J4" s="45">
        <v>161450.040746</v>
      </c>
      <c r="K4" s="46">
        <v>155622.918943</v>
      </c>
      <c r="L4" s="46">
        <f aca="true" t="shared" si="3" ref="L4:L16">SUM(J4-K4)/K4*100</f>
        <v>3.74438536597191</v>
      </c>
      <c r="M4" s="45">
        <v>173342.064407</v>
      </c>
      <c r="N4" s="46">
        <v>168012.110116</v>
      </c>
      <c r="O4" s="46">
        <f aca="true" t="shared" si="4" ref="O4:O16">SUM(M4-N4)/N4*100</f>
        <v>3.17236316317917</v>
      </c>
      <c r="P4" s="45">
        <v>186882.216985</v>
      </c>
      <c r="Q4" s="46">
        <v>178710.442165</v>
      </c>
      <c r="R4" s="91">
        <f aca="true" t="shared" si="5" ref="R4:R16">SUM(P4-Q4)/Q4*100</f>
        <v>4.572634212641685</v>
      </c>
      <c r="S4" s="90"/>
      <c r="T4" s="46">
        <v>208272.699598</v>
      </c>
      <c r="U4" s="92">
        <f aca="true" t="shared" si="6" ref="U4:U16">SUM(S4-T4)/T4*100</f>
        <v>-100</v>
      </c>
      <c r="V4" s="45"/>
      <c r="W4" s="46">
        <v>219493.169332</v>
      </c>
      <c r="X4" s="93">
        <f aca="true" t="shared" si="7" ref="X4:X16">SUM(V4-W4)/W4*100</f>
        <v>-100</v>
      </c>
      <c r="Y4" s="45"/>
      <c r="Z4" s="46">
        <v>232965.785116</v>
      </c>
      <c r="AA4" s="93">
        <f aca="true" t="shared" si="8" ref="AA4:AA16">SUM(Y4-Z4)/Z4*100</f>
        <v>-100</v>
      </c>
      <c r="AB4" s="45"/>
      <c r="AC4" s="46">
        <v>248136.333191</v>
      </c>
      <c r="AD4" s="46">
        <f aca="true" t="shared" si="9" ref="AD4:AD13">SUM(AB4-AC4)/AC4*100</f>
        <v>-100</v>
      </c>
      <c r="AE4" s="45"/>
      <c r="AF4" s="46">
        <v>259652.562069</v>
      </c>
      <c r="AG4" s="46">
        <f aca="true" t="shared" si="10" ref="AG4:AG16">SUM(AE4-AF4)/AF4*100</f>
        <v>-100</v>
      </c>
      <c r="AH4" s="45"/>
      <c r="AI4" s="46">
        <v>266857.926293</v>
      </c>
      <c r="AJ4" s="46">
        <f aca="true" t="shared" si="11" ref="AJ4:AJ16">SUM(AH4-AI4)/AI4*100</f>
        <v>-100</v>
      </c>
      <c r="AK4" s="90"/>
      <c r="AL4" s="46">
        <v>275586.476589</v>
      </c>
      <c r="AM4" s="46">
        <f aca="true" t="shared" si="12" ref="AM4:AM16">SUM(AK4-AL4)/AL4*100</f>
        <v>-100</v>
      </c>
    </row>
    <row r="5" spans="1:39" s="24" customFormat="1" ht="21.75" customHeight="1">
      <c r="A5" s="48"/>
      <c r="B5" s="49" t="s">
        <v>43</v>
      </c>
      <c r="C5" s="50"/>
      <c r="D5" s="51">
        <f>SUM(D3:D4)</f>
        <v>99980.56327</v>
      </c>
      <c r="E5" s="52">
        <v>80060.013177</v>
      </c>
      <c r="F5" s="52">
        <f t="shared" si="1"/>
        <v>24.8820220013689</v>
      </c>
      <c r="G5" s="51">
        <f>SUM(G3:G4)</f>
        <v>141367.94952</v>
      </c>
      <c r="H5" s="52">
        <v>140221.208675</v>
      </c>
      <c r="I5" s="52">
        <f t="shared" si="2"/>
        <v>0.817808415599861</v>
      </c>
      <c r="J5" s="51">
        <f>SUM(J3:J4)</f>
        <v>187083.690403</v>
      </c>
      <c r="K5" s="52">
        <v>179569.850077</v>
      </c>
      <c r="L5" s="52">
        <f t="shared" si="3"/>
        <v>4.18435518143944</v>
      </c>
      <c r="M5" s="51">
        <f>SUM(M3:M4)</f>
        <v>206343.501177</v>
      </c>
      <c r="N5" s="52">
        <v>202612.477944</v>
      </c>
      <c r="O5" s="52">
        <f t="shared" si="4"/>
        <v>1.8414577773592</v>
      </c>
      <c r="P5" s="51">
        <f>SUM(P3:P4)</f>
        <v>226710.850441</v>
      </c>
      <c r="Q5" s="52">
        <v>219073.915131</v>
      </c>
      <c r="R5" s="94">
        <f t="shared" si="5"/>
        <v>3.4860085033096384</v>
      </c>
      <c r="S5" s="95"/>
      <c r="T5" s="52">
        <v>257055.84714394</v>
      </c>
      <c r="U5" s="94">
        <f t="shared" si="6"/>
        <v>-100</v>
      </c>
      <c r="V5" s="51"/>
      <c r="W5" s="52">
        <v>275138.13043</v>
      </c>
      <c r="X5" s="96">
        <f t="shared" si="7"/>
        <v>-100</v>
      </c>
      <c r="Y5" s="51"/>
      <c r="Z5" s="52">
        <v>296174.064367</v>
      </c>
      <c r="AA5" s="96">
        <f t="shared" si="8"/>
        <v>-100</v>
      </c>
      <c r="AB5" s="51"/>
      <c r="AC5" s="52">
        <v>319874.061843</v>
      </c>
      <c r="AD5" s="52">
        <f t="shared" si="9"/>
        <v>-100</v>
      </c>
      <c r="AE5" s="51"/>
      <c r="AF5" s="52">
        <v>340326.15572</v>
      </c>
      <c r="AG5" s="52">
        <f t="shared" si="10"/>
        <v>-100</v>
      </c>
      <c r="AH5" s="51"/>
      <c r="AI5" s="52">
        <v>357174.026363</v>
      </c>
      <c r="AJ5" s="52">
        <f t="shared" si="11"/>
        <v>-100</v>
      </c>
      <c r="AK5" s="95"/>
      <c r="AL5" s="52">
        <v>376895.667577</v>
      </c>
      <c r="AM5" s="52">
        <f t="shared" si="12"/>
        <v>-100</v>
      </c>
    </row>
    <row r="6" spans="1:39" ht="21.75" customHeight="1">
      <c r="A6" s="42" t="s">
        <v>131</v>
      </c>
      <c r="B6" s="43" t="s">
        <v>129</v>
      </c>
      <c r="C6" s="44"/>
      <c r="D6" s="45">
        <v>4614.2916420003</v>
      </c>
      <c r="E6" s="46">
        <v>3965.5360360008</v>
      </c>
      <c r="F6" s="46">
        <f t="shared" si="1"/>
        <v>16.3598464396698</v>
      </c>
      <c r="G6" s="45">
        <v>8051.8053779997</v>
      </c>
      <c r="H6" s="46">
        <v>6933.8048709994</v>
      </c>
      <c r="I6" s="46">
        <f t="shared" si="2"/>
        <v>16.1239107214616</v>
      </c>
      <c r="J6" s="45">
        <v>12483.6923139996</v>
      </c>
      <c r="K6" s="46">
        <v>11173.5132499991</v>
      </c>
      <c r="L6" s="46">
        <f t="shared" si="3"/>
        <v>11.7257574648744</v>
      </c>
      <c r="M6" s="45">
        <v>16502.1234499998</v>
      </c>
      <c r="N6" s="46">
        <v>14467.9397280009</v>
      </c>
      <c r="O6" s="46">
        <f t="shared" si="4"/>
        <v>14.0599405322514</v>
      </c>
      <c r="P6" s="45">
        <v>19820.8053979979</v>
      </c>
      <c r="Q6" s="46">
        <v>17956.0153679989</v>
      </c>
      <c r="R6" s="46">
        <f t="shared" si="5"/>
        <v>10.385322087228866</v>
      </c>
      <c r="S6" s="90"/>
      <c r="T6" s="46">
        <v>21553.7720320018</v>
      </c>
      <c r="U6" s="46">
        <f t="shared" si="6"/>
        <v>-100</v>
      </c>
      <c r="V6" s="45"/>
      <c r="W6" s="46">
        <v>25093.1794790022</v>
      </c>
      <c r="X6" s="46">
        <f t="shared" si="7"/>
        <v>-100</v>
      </c>
      <c r="Y6" s="45"/>
      <c r="Z6" s="46">
        <v>28775.7925740031</v>
      </c>
      <c r="AA6" s="46">
        <f t="shared" si="8"/>
        <v>-100</v>
      </c>
      <c r="AB6" s="45"/>
      <c r="AC6" s="46">
        <v>33020.1386889998</v>
      </c>
      <c r="AD6" s="46">
        <f t="shared" si="9"/>
        <v>-100</v>
      </c>
      <c r="AE6" s="45"/>
      <c r="AF6" s="46">
        <v>36636.1936729988</v>
      </c>
      <c r="AG6" s="46">
        <f t="shared" si="10"/>
        <v>-100</v>
      </c>
      <c r="AH6" s="45"/>
      <c r="AI6" s="46">
        <v>42450.4046489985</v>
      </c>
      <c r="AJ6" s="46">
        <f t="shared" si="11"/>
        <v>-100</v>
      </c>
      <c r="AK6" s="90"/>
      <c r="AL6" s="46">
        <v>48745.536444999</v>
      </c>
      <c r="AM6" s="46">
        <f t="shared" si="12"/>
        <v>-100</v>
      </c>
    </row>
    <row r="7" spans="1:39" ht="21.75" customHeight="1">
      <c r="A7" s="47"/>
      <c r="B7" s="43" t="s">
        <v>130</v>
      </c>
      <c r="C7" s="44"/>
      <c r="D7" s="45">
        <v>12572.803753</v>
      </c>
      <c r="E7" s="46">
        <v>9750.569755</v>
      </c>
      <c r="F7" s="46">
        <f t="shared" si="1"/>
        <v>28.9442983221856</v>
      </c>
      <c r="G7" s="45">
        <v>24295.45</v>
      </c>
      <c r="H7" s="46">
        <v>21232.252111</v>
      </c>
      <c r="I7" s="46">
        <f t="shared" si="2"/>
        <v>14.4270983265737</v>
      </c>
      <c r="J7" s="45">
        <v>33782.25672</v>
      </c>
      <c r="K7" s="46">
        <v>30319.49587</v>
      </c>
      <c r="L7" s="46">
        <f t="shared" si="3"/>
        <v>11.4209050996335</v>
      </c>
      <c r="M7" s="45">
        <v>38230.450116</v>
      </c>
      <c r="N7" s="46">
        <v>36763.823408</v>
      </c>
      <c r="O7" s="46">
        <f t="shared" si="4"/>
        <v>3.989320402624</v>
      </c>
      <c r="P7" s="45">
        <v>41613.071251</v>
      </c>
      <c r="Q7" s="46">
        <v>42369.890296</v>
      </c>
      <c r="R7" s="91">
        <f t="shared" si="5"/>
        <v>-1.7862190336410793</v>
      </c>
      <c r="S7" s="90"/>
      <c r="T7" s="46">
        <v>48047.370285</v>
      </c>
      <c r="U7" s="92">
        <f t="shared" si="6"/>
        <v>-100</v>
      </c>
      <c r="V7" s="45"/>
      <c r="W7" s="46">
        <v>53005.376651</v>
      </c>
      <c r="X7" s="93">
        <f t="shared" si="7"/>
        <v>-100</v>
      </c>
      <c r="Y7" s="45"/>
      <c r="Z7" s="46">
        <v>58164.422438</v>
      </c>
      <c r="AA7" s="93">
        <f t="shared" si="8"/>
        <v>-100</v>
      </c>
      <c r="AB7" s="45"/>
      <c r="AC7" s="46">
        <v>62850.746846</v>
      </c>
      <c r="AD7" s="46">
        <f t="shared" si="9"/>
        <v>-100</v>
      </c>
      <c r="AE7" s="45"/>
      <c r="AF7" s="46">
        <v>66766.609621</v>
      </c>
      <c r="AG7" s="46">
        <f t="shared" si="10"/>
        <v>-100</v>
      </c>
      <c r="AH7" s="45"/>
      <c r="AI7" s="46">
        <v>71360.527087</v>
      </c>
      <c r="AJ7" s="46">
        <f t="shared" si="11"/>
        <v>-100</v>
      </c>
      <c r="AK7" s="90"/>
      <c r="AL7" s="46">
        <v>77709.446254</v>
      </c>
      <c r="AM7" s="46">
        <f t="shared" si="12"/>
        <v>-100</v>
      </c>
    </row>
    <row r="8" spans="1:39" s="24" customFormat="1" ht="21.75" customHeight="1">
      <c r="A8" s="47"/>
      <c r="B8" s="53" t="s">
        <v>43</v>
      </c>
      <c r="C8" s="54"/>
      <c r="D8" s="51">
        <f>SUM(D6:D7)</f>
        <v>17187.0953950003</v>
      </c>
      <c r="E8" s="52">
        <v>13716.1057910008</v>
      </c>
      <c r="F8" s="52">
        <f t="shared" si="1"/>
        <v>25.3059407450534</v>
      </c>
      <c r="G8" s="51">
        <f>SUM(G6:G7)</f>
        <v>32347.2553779997</v>
      </c>
      <c r="H8" s="52">
        <v>28166.0569819994</v>
      </c>
      <c r="I8" s="52">
        <f t="shared" si="2"/>
        <v>14.8448126717646</v>
      </c>
      <c r="J8" s="51">
        <f>SUM(J6:J7)</f>
        <v>46265.9490339996</v>
      </c>
      <c r="K8" s="52">
        <v>41493.0091199991</v>
      </c>
      <c r="L8" s="52">
        <f t="shared" si="3"/>
        <v>11.5029977705329</v>
      </c>
      <c r="M8" s="51">
        <f>SUM(M6:M7)</f>
        <v>54732.5735659998</v>
      </c>
      <c r="N8" s="52">
        <v>51231.7631360009</v>
      </c>
      <c r="O8" s="52">
        <f t="shared" si="4"/>
        <v>6.83328118281929</v>
      </c>
      <c r="P8" s="51">
        <f>SUM(P6:P7)</f>
        <v>61433.8766489979</v>
      </c>
      <c r="Q8" s="52">
        <v>60325.9056639989</v>
      </c>
      <c r="R8" s="52">
        <f t="shared" si="5"/>
        <v>1.8366421072401977</v>
      </c>
      <c r="S8" s="95"/>
      <c r="T8" s="52">
        <v>69601.1423170018</v>
      </c>
      <c r="U8" s="52">
        <f t="shared" si="6"/>
        <v>-100</v>
      </c>
      <c r="V8" s="51"/>
      <c r="W8" s="52">
        <v>78098.5561300022</v>
      </c>
      <c r="X8" s="52">
        <f t="shared" si="7"/>
        <v>-100</v>
      </c>
      <c r="Y8" s="51"/>
      <c r="Z8" s="52">
        <v>86940.2150120031</v>
      </c>
      <c r="AA8" s="52">
        <f t="shared" si="8"/>
        <v>-100</v>
      </c>
      <c r="AB8" s="51"/>
      <c r="AC8" s="52">
        <v>95870.8855349998</v>
      </c>
      <c r="AD8" s="52">
        <f t="shared" si="9"/>
        <v>-100</v>
      </c>
      <c r="AE8" s="51"/>
      <c r="AF8" s="52">
        <v>103402.803293999</v>
      </c>
      <c r="AG8" s="52">
        <f t="shared" si="10"/>
        <v>-100</v>
      </c>
      <c r="AH8" s="51"/>
      <c r="AI8" s="52">
        <v>113810.931735999</v>
      </c>
      <c r="AJ8" s="52">
        <f t="shared" si="11"/>
        <v>-100</v>
      </c>
      <c r="AK8" s="95"/>
      <c r="AL8" s="52">
        <v>126454.982698999</v>
      </c>
      <c r="AM8" s="52">
        <f t="shared" si="12"/>
        <v>-100</v>
      </c>
    </row>
    <row r="9" spans="1:39" s="25" customFormat="1" ht="21.75" customHeight="1">
      <c r="A9" s="55" t="s">
        <v>21</v>
      </c>
      <c r="B9" s="56"/>
      <c r="C9" s="57"/>
      <c r="D9" s="58">
        <v>64642.877308</v>
      </c>
      <c r="E9" s="59">
        <v>53563.513102</v>
      </c>
      <c r="F9" s="52">
        <f t="shared" si="1"/>
        <v>20.6845361037126</v>
      </c>
      <c r="G9" s="58">
        <v>87467.44</v>
      </c>
      <c r="H9" s="59">
        <v>97460.682193</v>
      </c>
      <c r="I9" s="59">
        <f t="shared" si="2"/>
        <v>-10.2536140401834</v>
      </c>
      <c r="J9" s="58">
        <v>109729.250657</v>
      </c>
      <c r="K9" s="59">
        <v>116707.269058</v>
      </c>
      <c r="L9" s="59">
        <f t="shared" si="3"/>
        <v>-5.97907778780441</v>
      </c>
      <c r="M9" s="58">
        <v>114831.926231</v>
      </c>
      <c r="N9" s="59">
        <v>123683.004297</v>
      </c>
      <c r="O9" s="59">
        <f t="shared" si="4"/>
        <v>-7.15626056814233</v>
      </c>
      <c r="P9" s="85">
        <v>120475.278806</v>
      </c>
      <c r="Q9" s="59">
        <v>128246.788252</v>
      </c>
      <c r="R9" s="59">
        <f t="shared" si="5"/>
        <v>-6.059808243095554</v>
      </c>
      <c r="S9" s="85"/>
      <c r="T9" s="59">
        <v>148022.080205</v>
      </c>
      <c r="U9" s="59">
        <f t="shared" si="6"/>
        <v>-100</v>
      </c>
      <c r="V9" s="58"/>
      <c r="W9" s="59">
        <v>152136.269459</v>
      </c>
      <c r="X9" s="59">
        <f t="shared" si="7"/>
        <v>-100</v>
      </c>
      <c r="Y9" s="58"/>
      <c r="Z9" s="59">
        <v>157916.966563</v>
      </c>
      <c r="AA9" s="59">
        <f t="shared" si="8"/>
        <v>-100</v>
      </c>
      <c r="AB9" s="58"/>
      <c r="AC9" s="59">
        <v>163834.191871</v>
      </c>
      <c r="AD9" s="59">
        <f t="shared" si="9"/>
        <v>-100</v>
      </c>
      <c r="AE9" s="58"/>
      <c r="AF9" s="59">
        <v>168362.44152</v>
      </c>
      <c r="AG9" s="59">
        <f t="shared" si="10"/>
        <v>-100</v>
      </c>
      <c r="AH9" s="58"/>
      <c r="AI9" s="59">
        <v>171515.789737</v>
      </c>
      <c r="AJ9" s="59">
        <f t="shared" si="11"/>
        <v>-100</v>
      </c>
      <c r="AK9" s="85"/>
      <c r="AL9" s="59">
        <v>173893.757196</v>
      </c>
      <c r="AM9" s="59">
        <f t="shared" si="12"/>
        <v>-100</v>
      </c>
    </row>
    <row r="10" spans="1:39" ht="21.75" customHeight="1">
      <c r="A10" s="43" t="s">
        <v>132</v>
      </c>
      <c r="B10" s="60"/>
      <c r="C10" s="44"/>
      <c r="D10" s="45">
        <v>12552</v>
      </c>
      <c r="E10" s="61">
        <v>9934</v>
      </c>
      <c r="F10" s="46">
        <f t="shared" si="1"/>
        <v>26.3539359774512</v>
      </c>
      <c r="G10" s="45">
        <v>11785</v>
      </c>
      <c r="H10" s="46">
        <v>10864</v>
      </c>
      <c r="I10" s="46">
        <f t="shared" si="2"/>
        <v>8.47754050073638</v>
      </c>
      <c r="J10" s="86">
        <v>12282</v>
      </c>
      <c r="K10" s="46">
        <v>10193</v>
      </c>
      <c r="L10" s="46">
        <f t="shared" si="3"/>
        <v>20.4944569802806</v>
      </c>
      <c r="M10" s="86">
        <v>12334</v>
      </c>
      <c r="N10" s="5">
        <v>9819</v>
      </c>
      <c r="O10" s="46">
        <f t="shared" si="4"/>
        <v>25.6136062735513</v>
      </c>
      <c r="P10" s="86">
        <v>12327</v>
      </c>
      <c r="Q10" s="5">
        <v>10954</v>
      </c>
      <c r="R10" s="46">
        <f t="shared" si="5"/>
        <v>12.534234069746212</v>
      </c>
      <c r="S10" s="90"/>
      <c r="T10" s="5">
        <v>11832</v>
      </c>
      <c r="U10" s="46">
        <f t="shared" si="6"/>
        <v>-100</v>
      </c>
      <c r="V10" s="86"/>
      <c r="W10" s="5">
        <v>12014</v>
      </c>
      <c r="X10" s="93">
        <f t="shared" si="7"/>
        <v>-100</v>
      </c>
      <c r="Y10" s="86"/>
      <c r="Z10" s="5">
        <v>13065</v>
      </c>
      <c r="AA10" s="93">
        <f t="shared" si="8"/>
        <v>-100</v>
      </c>
      <c r="AB10" s="100"/>
      <c r="AC10" s="5">
        <v>13593</v>
      </c>
      <c r="AD10" s="46">
        <f t="shared" si="9"/>
        <v>-100</v>
      </c>
      <c r="AE10" s="86"/>
      <c r="AF10" s="5">
        <v>13206</v>
      </c>
      <c r="AG10" s="46">
        <f t="shared" si="10"/>
        <v>-100</v>
      </c>
      <c r="AH10" s="86"/>
      <c r="AI10" s="5">
        <v>13599</v>
      </c>
      <c r="AJ10" s="46">
        <f t="shared" si="11"/>
        <v>-100</v>
      </c>
      <c r="AK10" s="90"/>
      <c r="AL10" s="5">
        <v>13324</v>
      </c>
      <c r="AM10" s="46">
        <f t="shared" si="12"/>
        <v>-100</v>
      </c>
    </row>
    <row r="11" spans="1:39" ht="21.75" customHeight="1">
      <c r="A11" s="43" t="s">
        <v>133</v>
      </c>
      <c r="B11" s="60"/>
      <c r="C11" s="44"/>
      <c r="D11" s="45">
        <v>43064.18562</v>
      </c>
      <c r="E11" s="46">
        <v>32628.859056</v>
      </c>
      <c r="F11" s="46">
        <f t="shared" si="1"/>
        <v>31.9818923061028</v>
      </c>
      <c r="G11" s="45">
        <v>58560.54</v>
      </c>
      <c r="H11" s="46">
        <v>44883.14698</v>
      </c>
      <c r="I11" s="46">
        <f t="shared" si="2"/>
        <v>30.4733378568456</v>
      </c>
      <c r="J11" s="45">
        <v>81467.213997</v>
      </c>
      <c r="K11" s="46">
        <v>61921.271356</v>
      </c>
      <c r="L11" s="46">
        <f t="shared" si="3"/>
        <v>31.5657967172957</v>
      </c>
      <c r="M11" s="45">
        <v>89393.904867</v>
      </c>
      <c r="N11" s="46">
        <v>68250.394276</v>
      </c>
      <c r="O11" s="46">
        <f t="shared" si="4"/>
        <v>30.9793237318118</v>
      </c>
      <c r="P11" s="45">
        <v>99749.697457</v>
      </c>
      <c r="Q11" s="46">
        <v>76619.515128</v>
      </c>
      <c r="R11" s="46">
        <f t="shared" si="5"/>
        <v>30.188369490930462</v>
      </c>
      <c r="S11" s="90"/>
      <c r="T11" s="46">
        <v>91098.806107</v>
      </c>
      <c r="U11" s="46">
        <f t="shared" si="6"/>
        <v>-100</v>
      </c>
      <c r="V11" s="45"/>
      <c r="W11" s="46">
        <v>99567.458765</v>
      </c>
      <c r="X11" s="46">
        <f t="shared" si="7"/>
        <v>-100</v>
      </c>
      <c r="Y11" s="45"/>
      <c r="Z11" s="46">
        <v>111074.546198</v>
      </c>
      <c r="AA11" s="46">
        <f t="shared" si="8"/>
        <v>-100</v>
      </c>
      <c r="AB11" s="45"/>
      <c r="AC11" s="46">
        <v>123679.151695</v>
      </c>
      <c r="AD11" s="46">
        <f t="shared" si="9"/>
        <v>-100</v>
      </c>
      <c r="AE11" s="45"/>
      <c r="AF11" s="46">
        <v>132717.997975</v>
      </c>
      <c r="AG11" s="46">
        <f t="shared" si="10"/>
        <v>-100</v>
      </c>
      <c r="AH11" s="45"/>
      <c r="AI11" s="46">
        <v>137640.472901</v>
      </c>
      <c r="AJ11" s="46">
        <f t="shared" si="11"/>
        <v>-100</v>
      </c>
      <c r="AK11" s="90"/>
      <c r="AL11" s="46">
        <v>144650.341283</v>
      </c>
      <c r="AM11" s="46">
        <f t="shared" si="12"/>
        <v>-100</v>
      </c>
    </row>
    <row r="12" spans="1:39" ht="21.75" customHeight="1">
      <c r="A12" s="43" t="s">
        <v>134</v>
      </c>
      <c r="B12" s="60"/>
      <c r="C12" s="44"/>
      <c r="D12" s="45">
        <v>204.276979</v>
      </c>
      <c r="E12" s="46">
        <v>166.033908</v>
      </c>
      <c r="F12" s="46">
        <f t="shared" si="1"/>
        <v>23.0332896820088</v>
      </c>
      <c r="G12" s="45">
        <v>656.44</v>
      </c>
      <c r="H12" s="46">
        <v>665.073141</v>
      </c>
      <c r="I12" s="46">
        <f t="shared" si="2"/>
        <v>-1.2980739211659</v>
      </c>
      <c r="J12" s="45">
        <v>984.031521</v>
      </c>
      <c r="K12" s="46">
        <v>1477.958229</v>
      </c>
      <c r="L12" s="46">
        <f t="shared" si="3"/>
        <v>-33.4195309656481</v>
      </c>
      <c r="M12" s="45">
        <v>1117.560774</v>
      </c>
      <c r="N12" s="46">
        <v>5271.712037</v>
      </c>
      <c r="O12" s="46">
        <f t="shared" si="4"/>
        <v>-78.8008000786785</v>
      </c>
      <c r="P12" s="45">
        <v>1228.42399</v>
      </c>
      <c r="Q12" s="46">
        <v>5504.907097</v>
      </c>
      <c r="R12" s="46">
        <f t="shared" si="5"/>
        <v>-77.68492785882886</v>
      </c>
      <c r="S12" s="90"/>
      <c r="T12" s="46">
        <v>5848.079461</v>
      </c>
      <c r="U12" s="46">
        <f t="shared" si="6"/>
        <v>-100</v>
      </c>
      <c r="V12" s="45"/>
      <c r="W12" s="46">
        <v>6015.472829</v>
      </c>
      <c r="X12" s="46">
        <f t="shared" si="7"/>
        <v>-100</v>
      </c>
      <c r="Y12" s="45"/>
      <c r="Z12" s="46">
        <v>6209.027509</v>
      </c>
      <c r="AA12" s="46">
        <f t="shared" si="8"/>
        <v>-100</v>
      </c>
      <c r="AB12" s="45"/>
      <c r="AC12" s="46">
        <v>6495.568744</v>
      </c>
      <c r="AD12" s="46">
        <f t="shared" si="9"/>
        <v>-100</v>
      </c>
      <c r="AE12" s="45"/>
      <c r="AF12" s="46">
        <v>6747.08634</v>
      </c>
      <c r="AG12" s="46">
        <f t="shared" si="10"/>
        <v>-100</v>
      </c>
      <c r="AH12" s="45"/>
      <c r="AI12" s="46">
        <v>7396.22681</v>
      </c>
      <c r="AJ12" s="46">
        <f t="shared" si="11"/>
        <v>-100</v>
      </c>
      <c r="AK12" s="90"/>
      <c r="AL12" s="46">
        <v>7649.434695</v>
      </c>
      <c r="AM12" s="46">
        <f t="shared" si="12"/>
        <v>-100</v>
      </c>
    </row>
    <row r="13" spans="1:39" ht="21.75" customHeight="1">
      <c r="A13" s="43" t="s">
        <v>135</v>
      </c>
      <c r="B13" s="60"/>
      <c r="C13" s="44"/>
      <c r="D13" s="45">
        <v>46138.628032</v>
      </c>
      <c r="E13" s="46">
        <v>37529.390526</v>
      </c>
      <c r="F13" s="46">
        <f t="shared" si="1"/>
        <v>22.9399875280032</v>
      </c>
      <c r="G13" s="45">
        <v>64272.86</v>
      </c>
      <c r="H13" s="46">
        <v>78200.352086</v>
      </c>
      <c r="I13" s="46">
        <f t="shared" si="2"/>
        <v>-17.8100119941703</v>
      </c>
      <c r="J13" s="45">
        <v>78032.19221</v>
      </c>
      <c r="K13" s="46">
        <v>90537.180239</v>
      </c>
      <c r="L13" s="46">
        <f t="shared" si="3"/>
        <v>-13.8119919308171</v>
      </c>
      <c r="M13" s="45">
        <v>81643.517326</v>
      </c>
      <c r="N13" s="46">
        <v>93277.428315</v>
      </c>
      <c r="O13" s="46">
        <f t="shared" si="4"/>
        <v>-12.4723753636432</v>
      </c>
      <c r="P13" s="45">
        <v>84493.076162</v>
      </c>
      <c r="Q13" s="46">
        <v>95167.441359</v>
      </c>
      <c r="R13" s="46">
        <f t="shared" si="5"/>
        <v>-11.216404522985034</v>
      </c>
      <c r="S13" s="90"/>
      <c r="T13" s="46">
        <v>109703.384214</v>
      </c>
      <c r="U13" s="46">
        <f t="shared" si="6"/>
        <v>-100</v>
      </c>
      <c r="V13" s="45"/>
      <c r="W13" s="46">
        <v>112083.886251</v>
      </c>
      <c r="X13" s="46">
        <f t="shared" si="7"/>
        <v>-100</v>
      </c>
      <c r="Y13" s="45"/>
      <c r="Z13" s="46">
        <v>113641.722316</v>
      </c>
      <c r="AA13" s="46">
        <f t="shared" si="8"/>
        <v>-100</v>
      </c>
      <c r="AB13" s="45"/>
      <c r="AC13" s="46">
        <v>115441.685195</v>
      </c>
      <c r="AD13" s="46">
        <f t="shared" si="9"/>
        <v>-100</v>
      </c>
      <c r="AE13" s="45"/>
      <c r="AF13" s="46">
        <v>117248.212673</v>
      </c>
      <c r="AG13" s="46">
        <f t="shared" si="10"/>
        <v>-100</v>
      </c>
      <c r="AH13" s="45"/>
      <c r="AI13" s="46">
        <v>118680.393374</v>
      </c>
      <c r="AJ13" s="46">
        <f t="shared" si="11"/>
        <v>-100</v>
      </c>
      <c r="AK13" s="90"/>
      <c r="AL13" s="46">
        <v>119865.46724</v>
      </c>
      <c r="AM13" s="46">
        <f t="shared" si="12"/>
        <v>-100</v>
      </c>
    </row>
    <row r="14" spans="1:39" ht="21.75" customHeight="1">
      <c r="A14" s="43" t="s">
        <v>45</v>
      </c>
      <c r="B14" s="60"/>
      <c r="C14" s="44"/>
      <c r="D14" s="45"/>
      <c r="E14" s="46"/>
      <c r="F14" s="46"/>
      <c r="G14" s="45">
        <v>249.710455</v>
      </c>
      <c r="H14" s="46">
        <v>193.793086</v>
      </c>
      <c r="I14" s="46">
        <f t="shared" si="2"/>
        <v>28.8541609786842</v>
      </c>
      <c r="J14" s="45">
        <v>374.249417</v>
      </c>
      <c r="K14" s="46">
        <v>1012.042923</v>
      </c>
      <c r="L14" s="46">
        <f t="shared" si="3"/>
        <v>-63.0204007661442</v>
      </c>
      <c r="M14" s="45">
        <v>495.787667</v>
      </c>
      <c r="N14" s="46">
        <v>385.212702</v>
      </c>
      <c r="O14" s="46">
        <f t="shared" si="4"/>
        <v>28.7049114491557</v>
      </c>
      <c r="P14" s="45">
        <v>619.95173</v>
      </c>
      <c r="Q14" s="46">
        <v>483.119024</v>
      </c>
      <c r="R14" s="46">
        <f t="shared" si="5"/>
        <v>28.322773313103887</v>
      </c>
      <c r="S14" s="90"/>
      <c r="T14" s="46">
        <v>581.646776</v>
      </c>
      <c r="U14" s="46">
        <f t="shared" si="6"/>
        <v>-100</v>
      </c>
      <c r="V14" s="45"/>
      <c r="W14" s="46">
        <v>681.076624</v>
      </c>
      <c r="X14" s="46">
        <f t="shared" si="7"/>
        <v>-100</v>
      </c>
      <c r="Y14" s="45"/>
      <c r="Z14" s="46"/>
      <c r="AA14" s="46" t="e">
        <f t="shared" si="8"/>
        <v>#DIV/0!</v>
      </c>
      <c r="AB14" s="45"/>
      <c r="AC14" s="46">
        <v>891.03634</v>
      </c>
      <c r="AD14" s="46"/>
      <c r="AE14" s="45"/>
      <c r="AF14" s="46">
        <v>1000.953821</v>
      </c>
      <c r="AG14" s="46">
        <f t="shared" si="10"/>
        <v>-100</v>
      </c>
      <c r="AH14" s="45"/>
      <c r="AI14" s="46">
        <v>1104.441437</v>
      </c>
      <c r="AJ14" s="46">
        <f t="shared" si="11"/>
        <v>-100</v>
      </c>
      <c r="AK14" s="90"/>
      <c r="AL14" s="46">
        <v>1211.407242</v>
      </c>
      <c r="AM14" s="46">
        <f t="shared" si="12"/>
        <v>-100</v>
      </c>
    </row>
    <row r="15" spans="1:39" ht="21.75" customHeight="1">
      <c r="A15" s="43" t="s">
        <v>46</v>
      </c>
      <c r="B15" s="60"/>
      <c r="C15" s="44"/>
      <c r="D15" s="45"/>
      <c r="E15" s="46"/>
      <c r="F15" s="46"/>
      <c r="G15" s="45">
        <v>337.832484999998</v>
      </c>
      <c r="H15" s="46">
        <v>193.793086</v>
      </c>
      <c r="I15" s="46">
        <f t="shared" si="2"/>
        <v>74.3263869589228</v>
      </c>
      <c r="J15" s="45">
        <v>561.516068000004</v>
      </c>
      <c r="K15" s="46">
        <v>670.358507000005</v>
      </c>
      <c r="L15" s="46">
        <f t="shared" si="3"/>
        <v>-16.2364522659813</v>
      </c>
      <c r="M15" s="45">
        <v>659.672981999999</v>
      </c>
      <c r="N15" s="46">
        <v>822.876508999999</v>
      </c>
      <c r="O15" s="46">
        <f t="shared" si="4"/>
        <v>-19.8332951803829</v>
      </c>
      <c r="P15" s="45">
        <v>758.808329999994</v>
      </c>
      <c r="Q15" s="46">
        <v>930.404013999999</v>
      </c>
      <c r="R15" s="46">
        <f t="shared" si="5"/>
        <v>-18.443136682340793</v>
      </c>
      <c r="S15" s="90"/>
      <c r="T15" s="46">
        <v>1034.46112999999</v>
      </c>
      <c r="U15" s="46">
        <f t="shared" si="6"/>
        <v>-100</v>
      </c>
      <c r="V15" s="45"/>
      <c r="W15" s="46">
        <v>1137.27219500001</v>
      </c>
      <c r="X15" s="46">
        <f t="shared" si="7"/>
        <v>-100</v>
      </c>
      <c r="Y15" s="45"/>
      <c r="Z15" s="46"/>
      <c r="AA15" s="46" t="e">
        <f t="shared" si="8"/>
        <v>#DIV/0!</v>
      </c>
      <c r="AB15" s="45"/>
      <c r="AC15" s="46">
        <v>1616.54849399999</v>
      </c>
      <c r="AD15" s="46"/>
      <c r="AE15" s="45"/>
      <c r="AF15" s="46">
        <v>1925.055334</v>
      </c>
      <c r="AG15" s="46">
        <f t="shared" si="10"/>
        <v>-100</v>
      </c>
      <c r="AH15" s="45"/>
      <c r="AI15" s="46">
        <v>2020.27350199999</v>
      </c>
      <c r="AJ15" s="46">
        <f t="shared" si="11"/>
        <v>-100</v>
      </c>
      <c r="AK15" s="90"/>
      <c r="AL15" s="46">
        <v>2192.89141599999</v>
      </c>
      <c r="AM15" s="46">
        <f t="shared" si="12"/>
        <v>-100</v>
      </c>
    </row>
    <row r="16" spans="1:39" ht="21.75" customHeight="1">
      <c r="A16" s="43" t="s">
        <v>47</v>
      </c>
      <c r="B16" s="60"/>
      <c r="C16" s="44"/>
      <c r="D16" s="45"/>
      <c r="E16" s="46"/>
      <c r="F16" s="46"/>
      <c r="G16" s="45">
        <v>10.365495</v>
      </c>
      <c r="H16" s="46">
        <v>433.301436999998</v>
      </c>
      <c r="I16" s="46">
        <f t="shared" si="2"/>
        <v>-97.6077866088406</v>
      </c>
      <c r="J16" s="45">
        <v>30.837533</v>
      </c>
      <c r="K16" s="46">
        <v>4.107689</v>
      </c>
      <c r="L16" s="46">
        <f t="shared" si="3"/>
        <v>650.727063319545</v>
      </c>
      <c r="M16" s="87">
        <v>31.620791</v>
      </c>
      <c r="N16" s="46">
        <v>4.486277</v>
      </c>
      <c r="O16" s="46">
        <f t="shared" si="4"/>
        <v>604.833673890399</v>
      </c>
      <c r="P16" s="45">
        <v>32.259316</v>
      </c>
      <c r="Q16" s="46">
        <v>5.055543</v>
      </c>
      <c r="R16" s="46">
        <f t="shared" si="5"/>
        <v>538.0979451663253</v>
      </c>
      <c r="S16" s="90"/>
      <c r="T16" s="46">
        <v>6.32191</v>
      </c>
      <c r="U16" s="46">
        <f t="shared" si="6"/>
        <v>-100</v>
      </c>
      <c r="V16" s="45"/>
      <c r="W16" s="46">
        <v>8.002668</v>
      </c>
      <c r="X16" s="46">
        <f t="shared" si="7"/>
        <v>-100</v>
      </c>
      <c r="Y16" s="45"/>
      <c r="Z16" s="46"/>
      <c r="AA16" s="46" t="e">
        <f t="shared" si="8"/>
        <v>#DIV/0!</v>
      </c>
      <c r="AB16" s="45"/>
      <c r="AC16" s="46">
        <v>12.342723</v>
      </c>
      <c r="AD16" s="46"/>
      <c r="AE16" s="45"/>
      <c r="AF16" s="46">
        <v>13.255926</v>
      </c>
      <c r="AG16" s="46">
        <f t="shared" si="10"/>
        <v>-100</v>
      </c>
      <c r="AH16" s="45"/>
      <c r="AI16" s="46">
        <v>16.118269</v>
      </c>
      <c r="AJ16" s="46">
        <f t="shared" si="11"/>
        <v>-100</v>
      </c>
      <c r="AK16" s="90"/>
      <c r="AL16" s="46">
        <v>16.934713</v>
      </c>
      <c r="AM16" s="46">
        <f t="shared" si="12"/>
        <v>-100</v>
      </c>
    </row>
    <row r="17" spans="1:39" s="26" customFormat="1" ht="21.75" customHeight="1">
      <c r="A17" s="62" t="s">
        <v>136</v>
      </c>
      <c r="B17" s="63"/>
      <c r="C17" s="64"/>
      <c r="D17" s="65">
        <v>7764.023653</v>
      </c>
      <c r="E17" s="66">
        <v>5958.947013</v>
      </c>
      <c r="F17" s="66">
        <f aca="true" t="shared" si="13" ref="F17:F25">SUM(D17-E17)/E17*100</f>
        <v>30.2918726422983</v>
      </c>
      <c r="G17" s="65">
        <v>17191.746569</v>
      </c>
      <c r="H17" s="66">
        <v>15612.253478</v>
      </c>
      <c r="I17" s="66">
        <f aca="true" t="shared" si="14" ref="I17:I25">SUM(G17-H17)/H17*100</f>
        <v>10.1170090097867</v>
      </c>
      <c r="J17" s="65">
        <v>23377.036824</v>
      </c>
      <c r="K17" s="66">
        <v>22203.15213</v>
      </c>
      <c r="L17" s="66">
        <f aca="true" t="shared" si="15" ref="L17:L25">SUM(J17-K17)/K17*100</f>
        <v>5.28701819960914</v>
      </c>
      <c r="M17" s="88">
        <v>26164.655417</v>
      </c>
      <c r="N17" s="66">
        <v>27313.679808</v>
      </c>
      <c r="O17" s="66">
        <f aca="true" t="shared" si="16" ref="O17:O25">SUM(M17-N17)/N17*100</f>
        <v>-4.20677257358585</v>
      </c>
      <c r="P17" s="66">
        <v>28314.542882</v>
      </c>
      <c r="Q17" s="66">
        <v>31237.131748</v>
      </c>
      <c r="R17" s="66">
        <f aca="true" t="shared" si="17" ref="R17:R25">SUM(P17-Q17)/Q17*100</f>
        <v>-9.356137079349871</v>
      </c>
      <c r="S17" s="97"/>
      <c r="T17" s="66">
        <v>34877.428929</v>
      </c>
      <c r="U17" s="66">
        <f aca="true" t="shared" si="18" ref="U17:U25">SUM(S17-T17)/T17*100</f>
        <v>-100</v>
      </c>
      <c r="V17" s="66"/>
      <c r="W17" s="66">
        <v>38401.213437</v>
      </c>
      <c r="X17" s="66">
        <f aca="true" t="shared" si="19" ref="X17:X25">SUM(V17-W17)/W17*100</f>
        <v>-100</v>
      </c>
      <c r="Y17" s="66"/>
      <c r="Z17" s="66">
        <v>42014.512492</v>
      </c>
      <c r="AA17" s="66">
        <f aca="true" t="shared" si="20" ref="AA17:AA25">SUM(Y17-Z17)/Z17*100</f>
        <v>-100</v>
      </c>
      <c r="AB17" s="66"/>
      <c r="AC17" s="66">
        <v>45210.586722</v>
      </c>
      <c r="AD17" s="66">
        <f aca="true" t="shared" si="21" ref="AD17:AD25">SUM(AB17-AC17)/AC17*100</f>
        <v>-100</v>
      </c>
      <c r="AE17" s="66"/>
      <c r="AF17" s="66">
        <v>47887.80466</v>
      </c>
      <c r="AG17" s="66">
        <f aca="true" t="shared" si="22" ref="AG17:AG25">SUM(AE17-AF17)/AF17*100</f>
        <v>-100</v>
      </c>
      <c r="AH17" s="66"/>
      <c r="AI17" s="66">
        <v>51144.116208</v>
      </c>
      <c r="AJ17" s="66">
        <f aca="true" t="shared" si="23" ref="AJ17:AJ25">SUM(AH17-AI17)/AI17*100</f>
        <v>-100</v>
      </c>
      <c r="AK17" s="101"/>
      <c r="AL17" s="66">
        <v>55442.246677</v>
      </c>
      <c r="AM17" s="66">
        <f aca="true" t="shared" si="24" ref="AM17:AM25">SUM(AK17-AL17)/AL17*100</f>
        <v>-100</v>
      </c>
    </row>
    <row r="18" spans="1:39" s="26" customFormat="1" ht="21.75" customHeight="1">
      <c r="A18" s="62" t="s">
        <v>137</v>
      </c>
      <c r="B18" s="63"/>
      <c r="C18" s="64"/>
      <c r="D18" s="65">
        <v>21387.121608</v>
      </c>
      <c r="E18" s="66">
        <v>17712.788273</v>
      </c>
      <c r="F18" s="66">
        <f t="shared" si="13"/>
        <v>20.7439578589717</v>
      </c>
      <c r="G18" s="65">
        <v>48555.78</v>
      </c>
      <c r="H18" s="66">
        <v>44286.179636</v>
      </c>
      <c r="I18" s="66">
        <f t="shared" si="14"/>
        <v>9.64093177395971</v>
      </c>
      <c r="J18" s="65">
        <v>69192.634026</v>
      </c>
      <c r="K18" s="66">
        <v>54872.098364</v>
      </c>
      <c r="L18" s="66">
        <f t="shared" si="15"/>
        <v>26.0980281216934</v>
      </c>
      <c r="M18" s="88">
        <v>73936.271036</v>
      </c>
      <c r="N18" s="66">
        <v>58522.207706</v>
      </c>
      <c r="O18" s="66">
        <f t="shared" si="16"/>
        <v>26.3388274882522</v>
      </c>
      <c r="P18" s="66">
        <v>77883.81231</v>
      </c>
      <c r="Q18" s="66">
        <v>61182.468115</v>
      </c>
      <c r="R18" s="66">
        <f t="shared" si="17"/>
        <v>27.29759800406834</v>
      </c>
      <c r="S18" s="97"/>
      <c r="T18" s="66">
        <v>65416.646616</v>
      </c>
      <c r="U18" s="66">
        <f t="shared" si="18"/>
        <v>-100</v>
      </c>
      <c r="V18" s="66"/>
      <c r="W18" s="66">
        <v>68972.757467</v>
      </c>
      <c r="X18" s="66">
        <f t="shared" si="19"/>
        <v>-100</v>
      </c>
      <c r="Y18" s="66"/>
      <c r="Z18" s="66">
        <v>72857.616535</v>
      </c>
      <c r="AA18" s="66">
        <f t="shared" si="20"/>
        <v>-100</v>
      </c>
      <c r="AB18" s="66"/>
      <c r="AC18" s="66">
        <v>76576.739525</v>
      </c>
      <c r="AD18" s="66">
        <f t="shared" si="21"/>
        <v>-100</v>
      </c>
      <c r="AE18" s="66"/>
      <c r="AF18" s="66">
        <v>79721.975231</v>
      </c>
      <c r="AG18" s="66">
        <f t="shared" si="22"/>
        <v>-100</v>
      </c>
      <c r="AH18" s="66"/>
      <c r="AI18" s="66">
        <v>82884.029077</v>
      </c>
      <c r="AJ18" s="66">
        <f t="shared" si="23"/>
        <v>-100</v>
      </c>
      <c r="AK18" s="101"/>
      <c r="AL18" s="66">
        <v>88935.635144</v>
      </c>
      <c r="AM18" s="66">
        <f t="shared" si="24"/>
        <v>-100</v>
      </c>
    </row>
    <row r="19" spans="1:39" s="27" customFormat="1" ht="21.75" customHeight="1">
      <c r="A19" s="67" t="s">
        <v>138</v>
      </c>
      <c r="B19" s="68"/>
      <c r="C19" s="69"/>
      <c r="D19" s="70">
        <v>105.708076</v>
      </c>
      <c r="E19" s="71">
        <v>122.959213</v>
      </c>
      <c r="F19" s="71">
        <f t="shared" si="13"/>
        <v>-14.0299669940145</v>
      </c>
      <c r="G19" s="70">
        <v>115.972903</v>
      </c>
      <c r="H19" s="71">
        <v>142.953947</v>
      </c>
      <c r="I19" s="71">
        <f t="shared" si="14"/>
        <v>-18.8739412700511</v>
      </c>
      <c r="J19" s="70">
        <v>150.710797</v>
      </c>
      <c r="K19" s="71">
        <v>194.051383</v>
      </c>
      <c r="L19" s="71">
        <f t="shared" si="15"/>
        <v>-22.3345926887828</v>
      </c>
      <c r="M19" s="89">
        <v>189.557878</v>
      </c>
      <c r="N19" s="71">
        <v>221.028197</v>
      </c>
      <c r="O19" s="71">
        <f t="shared" si="16"/>
        <v>-14.2381467284014</v>
      </c>
      <c r="P19" s="70">
        <v>277.212336</v>
      </c>
      <c r="Q19" s="71">
        <v>413.771509</v>
      </c>
      <c r="R19" s="71">
        <f t="shared" si="17"/>
        <v>-33.003522482743</v>
      </c>
      <c r="S19" s="98"/>
      <c r="T19" s="71">
        <v>572.71364918</v>
      </c>
      <c r="U19" s="71">
        <f t="shared" si="18"/>
        <v>-100</v>
      </c>
      <c r="V19" s="70"/>
      <c r="W19" s="71">
        <v>603.081308</v>
      </c>
      <c r="X19" s="71">
        <f t="shared" si="19"/>
        <v>-100</v>
      </c>
      <c r="Y19" s="70"/>
      <c r="Z19" s="71">
        <v>692.469499</v>
      </c>
      <c r="AA19" s="71">
        <f t="shared" si="20"/>
        <v>-100</v>
      </c>
      <c r="AB19" s="70"/>
      <c r="AC19" s="71">
        <v>719.104148</v>
      </c>
      <c r="AD19" s="71">
        <f t="shared" si="21"/>
        <v>-100</v>
      </c>
      <c r="AE19" s="70"/>
      <c r="AF19" s="71">
        <v>749.033154</v>
      </c>
      <c r="AG19" s="71">
        <f t="shared" si="22"/>
        <v>-100</v>
      </c>
      <c r="AH19" s="70"/>
      <c r="AI19" s="71">
        <v>796.94889</v>
      </c>
      <c r="AJ19" s="71">
        <f t="shared" si="23"/>
        <v>-100</v>
      </c>
      <c r="AK19" s="98"/>
      <c r="AL19" s="71">
        <v>826.552209</v>
      </c>
      <c r="AM19" s="71">
        <f t="shared" si="24"/>
        <v>-100</v>
      </c>
    </row>
    <row r="20" spans="1:39" s="27" customFormat="1" ht="21.75" customHeight="1">
      <c r="A20" s="72" t="s">
        <v>139</v>
      </c>
      <c r="B20" s="73"/>
      <c r="C20" s="74"/>
      <c r="D20" s="70">
        <v>9344.296226</v>
      </c>
      <c r="E20" s="71">
        <v>8339.467977</v>
      </c>
      <c r="F20" s="71">
        <f t="shared" si="13"/>
        <v>12.0490689786361</v>
      </c>
      <c r="G20" s="70">
        <v>15687.478219</v>
      </c>
      <c r="H20" s="71">
        <v>14227.560459</v>
      </c>
      <c r="I20" s="71">
        <f t="shared" si="14"/>
        <v>10.2611952639884</v>
      </c>
      <c r="J20" s="70">
        <v>22783.893971</v>
      </c>
      <c r="K20" s="71">
        <v>20861.788929</v>
      </c>
      <c r="L20" s="71">
        <f t="shared" si="15"/>
        <v>9.21351974435942</v>
      </c>
      <c r="M20" s="70">
        <v>29188.468463</v>
      </c>
      <c r="N20" s="71">
        <v>26963.861441</v>
      </c>
      <c r="O20" s="71">
        <f t="shared" si="16"/>
        <v>8.2503280432133</v>
      </c>
      <c r="P20" s="70">
        <v>34886.763387</v>
      </c>
      <c r="Q20" s="71">
        <v>31935.785813</v>
      </c>
      <c r="R20" s="71">
        <f t="shared" si="17"/>
        <v>9.240347462496931</v>
      </c>
      <c r="S20" s="98"/>
      <c r="T20" s="71">
        <v>36810.000377</v>
      </c>
      <c r="U20" s="71">
        <f t="shared" si="18"/>
        <v>-100</v>
      </c>
      <c r="V20" s="70"/>
      <c r="W20" s="71">
        <v>41578.957793</v>
      </c>
      <c r="X20" s="71">
        <f t="shared" si="19"/>
        <v>-100</v>
      </c>
      <c r="Y20" s="70"/>
      <c r="Z20" s="71">
        <v>46648.12457</v>
      </c>
      <c r="AA20" s="71">
        <f t="shared" si="20"/>
        <v>-100</v>
      </c>
      <c r="AB20" s="70"/>
      <c r="AC20" s="71">
        <v>52800.389842</v>
      </c>
      <c r="AD20" s="71">
        <f t="shared" si="21"/>
        <v>-100</v>
      </c>
      <c r="AE20" s="70"/>
      <c r="AF20" s="71">
        <v>58070.266281</v>
      </c>
      <c r="AG20" s="71">
        <f t="shared" si="22"/>
        <v>-100</v>
      </c>
      <c r="AH20" s="70"/>
      <c r="AI20" s="71">
        <v>64171.366972</v>
      </c>
      <c r="AJ20" s="71">
        <f t="shared" si="23"/>
        <v>-100</v>
      </c>
      <c r="AK20" s="98"/>
      <c r="AL20" s="71">
        <v>72813.468875</v>
      </c>
      <c r="AM20" s="71">
        <f t="shared" si="24"/>
        <v>-100</v>
      </c>
    </row>
    <row r="21" spans="1:39" s="27" customFormat="1" ht="21.75" customHeight="1">
      <c r="A21" s="75" t="s">
        <v>140</v>
      </c>
      <c r="B21" s="76"/>
      <c r="C21" s="74" t="s">
        <v>141</v>
      </c>
      <c r="D21" s="77">
        <v>9585</v>
      </c>
      <c r="E21" s="78">
        <v>16098</v>
      </c>
      <c r="F21" s="71">
        <f t="shared" si="13"/>
        <v>-40.4584420424898</v>
      </c>
      <c r="G21" s="77">
        <v>16202</v>
      </c>
      <c r="H21" s="78">
        <v>17678</v>
      </c>
      <c r="I21" s="71">
        <f t="shared" si="14"/>
        <v>-8.34936078741939</v>
      </c>
      <c r="J21" s="77">
        <v>22205</v>
      </c>
      <c r="K21" s="78">
        <v>22546</v>
      </c>
      <c r="L21" s="71">
        <f t="shared" si="15"/>
        <v>-1.51246340814335</v>
      </c>
      <c r="M21" s="77">
        <v>27797</v>
      </c>
      <c r="N21" s="78">
        <v>26958</v>
      </c>
      <c r="O21" s="71">
        <f t="shared" si="16"/>
        <v>3.11224868313673</v>
      </c>
      <c r="P21" s="77">
        <v>33322</v>
      </c>
      <c r="Q21" s="78">
        <v>31324</v>
      </c>
      <c r="R21" s="71">
        <f t="shared" si="17"/>
        <v>6.378495722129997</v>
      </c>
      <c r="S21" s="99"/>
      <c r="T21" s="78">
        <v>35449</v>
      </c>
      <c r="U21" s="71">
        <f t="shared" si="18"/>
        <v>-100</v>
      </c>
      <c r="V21" s="70"/>
      <c r="W21" s="78">
        <v>40257</v>
      </c>
      <c r="X21" s="71">
        <f t="shared" si="19"/>
        <v>-100</v>
      </c>
      <c r="Y21" s="70"/>
      <c r="Z21" s="78">
        <v>46789</v>
      </c>
      <c r="AA21" s="71">
        <f t="shared" si="20"/>
        <v>-100</v>
      </c>
      <c r="AB21" s="70"/>
      <c r="AC21" s="78">
        <v>54990</v>
      </c>
      <c r="AD21" s="71">
        <f t="shared" si="21"/>
        <v>-100</v>
      </c>
      <c r="AE21" s="70"/>
      <c r="AF21" s="78">
        <v>61076</v>
      </c>
      <c r="AG21" s="71">
        <f t="shared" si="22"/>
        <v>-100</v>
      </c>
      <c r="AH21" s="70"/>
      <c r="AI21" s="78">
        <v>67177</v>
      </c>
      <c r="AJ21" s="71">
        <f t="shared" si="23"/>
        <v>-100</v>
      </c>
      <c r="AK21" s="99"/>
      <c r="AL21" s="78">
        <v>74574</v>
      </c>
      <c r="AM21" s="71">
        <f t="shared" si="24"/>
        <v>-100</v>
      </c>
    </row>
    <row r="22" spans="1:39" s="27" customFormat="1" ht="21.75" customHeight="1">
      <c r="A22" s="79"/>
      <c r="B22" s="80"/>
      <c r="C22" s="81" t="s">
        <v>70</v>
      </c>
      <c r="D22" s="70">
        <v>1671.602686</v>
      </c>
      <c r="E22" s="71">
        <v>2003.801347</v>
      </c>
      <c r="F22" s="71">
        <f t="shared" si="13"/>
        <v>-16.5784228809584</v>
      </c>
      <c r="G22" s="70">
        <v>2789.73282</v>
      </c>
      <c r="H22" s="71">
        <v>2998.874648</v>
      </c>
      <c r="I22" s="71">
        <f t="shared" si="14"/>
        <v>-6.9740103388276</v>
      </c>
      <c r="J22" s="70">
        <v>3783.906156</v>
      </c>
      <c r="K22" s="71">
        <v>3775.901968</v>
      </c>
      <c r="L22" s="71">
        <f t="shared" si="15"/>
        <v>0.211980821213944</v>
      </c>
      <c r="M22" s="70">
        <v>4720.218</v>
      </c>
      <c r="N22" s="71">
        <v>4487.038627</v>
      </c>
      <c r="O22" s="71">
        <f t="shared" si="16"/>
        <v>5.19673201823765</v>
      </c>
      <c r="P22" s="70">
        <v>5639.654023</v>
      </c>
      <c r="Q22" s="71">
        <v>5224.215144</v>
      </c>
      <c r="R22" s="71">
        <f t="shared" si="17"/>
        <v>7.952177840093951</v>
      </c>
      <c r="S22" s="98"/>
      <c r="T22" s="71">
        <v>5952.17528234</v>
      </c>
      <c r="U22" s="71">
        <f t="shared" si="18"/>
        <v>-100</v>
      </c>
      <c r="V22" s="70"/>
      <c r="W22" s="71">
        <v>6733.638981</v>
      </c>
      <c r="X22" s="71">
        <f t="shared" si="19"/>
        <v>-100</v>
      </c>
      <c r="Y22" s="70"/>
      <c r="Z22" s="71">
        <v>7827.108515</v>
      </c>
      <c r="AA22" s="71">
        <f t="shared" si="20"/>
        <v>-100</v>
      </c>
      <c r="AB22" s="70"/>
      <c r="AC22" s="71">
        <v>9213.973114</v>
      </c>
      <c r="AD22" s="71">
        <f t="shared" si="21"/>
        <v>-100</v>
      </c>
      <c r="AE22" s="70"/>
      <c r="AF22" s="71">
        <v>10212.024649</v>
      </c>
      <c r="AG22" s="71">
        <f t="shared" si="22"/>
        <v>-100</v>
      </c>
      <c r="AH22" s="70"/>
      <c r="AI22" s="71">
        <v>11211.471749</v>
      </c>
      <c r="AJ22" s="71">
        <f t="shared" si="23"/>
        <v>-100</v>
      </c>
      <c r="AK22" s="98"/>
      <c r="AL22" s="71">
        <v>12452.853979</v>
      </c>
      <c r="AM22" s="71">
        <f t="shared" si="24"/>
        <v>-100</v>
      </c>
    </row>
    <row r="23" spans="1:39" s="27" customFormat="1" ht="21.75" customHeight="1">
      <c r="A23" s="75" t="s">
        <v>142</v>
      </c>
      <c r="B23" s="76"/>
      <c r="C23" s="74" t="s">
        <v>143</v>
      </c>
      <c r="D23" s="70">
        <v>58091</v>
      </c>
      <c r="E23" s="78">
        <v>41170</v>
      </c>
      <c r="F23" s="71">
        <f t="shared" si="13"/>
        <v>41.1003157639058</v>
      </c>
      <c r="G23" s="77">
        <v>81889</v>
      </c>
      <c r="H23" s="78">
        <v>70098</v>
      </c>
      <c r="I23" s="71">
        <f t="shared" si="14"/>
        <v>16.8207366829296</v>
      </c>
      <c r="J23" s="77">
        <v>117655</v>
      </c>
      <c r="K23" s="78">
        <v>102573</v>
      </c>
      <c r="L23" s="71">
        <f t="shared" si="15"/>
        <v>14.7036744562409</v>
      </c>
      <c r="M23" s="77">
        <v>149285</v>
      </c>
      <c r="N23" s="78">
        <v>131659</v>
      </c>
      <c r="O23" s="71">
        <f t="shared" si="16"/>
        <v>13.3876149750492</v>
      </c>
      <c r="P23" s="77">
        <v>217981</v>
      </c>
      <c r="Q23" s="78">
        <v>157563</v>
      </c>
      <c r="R23" s="71">
        <f t="shared" si="17"/>
        <v>38.34529680191415</v>
      </c>
      <c r="S23" s="99"/>
      <c r="T23" s="78">
        <v>180698</v>
      </c>
      <c r="U23" s="71">
        <f t="shared" si="18"/>
        <v>-100</v>
      </c>
      <c r="V23" s="70"/>
      <c r="W23" s="78">
        <v>205820</v>
      </c>
      <c r="X23" s="71">
        <f t="shared" si="19"/>
        <v>-100</v>
      </c>
      <c r="Y23" s="70"/>
      <c r="Z23" s="78">
        <v>232329</v>
      </c>
      <c r="AA23" s="71">
        <f t="shared" si="20"/>
        <v>-100</v>
      </c>
      <c r="AB23" s="70"/>
      <c r="AC23" s="78">
        <v>264307</v>
      </c>
      <c r="AD23" s="71">
        <f t="shared" si="21"/>
        <v>-100</v>
      </c>
      <c r="AE23" s="70"/>
      <c r="AF23" s="78">
        <v>291775</v>
      </c>
      <c r="AG23" s="71">
        <f t="shared" si="22"/>
        <v>-100</v>
      </c>
      <c r="AH23" s="70"/>
      <c r="AI23" s="78">
        <v>323163</v>
      </c>
      <c r="AJ23" s="71">
        <f t="shared" si="23"/>
        <v>-100</v>
      </c>
      <c r="AK23" s="99"/>
      <c r="AL23" s="78">
        <v>366366</v>
      </c>
      <c r="AM23" s="71">
        <f t="shared" si="24"/>
        <v>-100</v>
      </c>
    </row>
    <row r="24" spans="1:39" s="27" customFormat="1" ht="21.75" customHeight="1">
      <c r="A24" s="79"/>
      <c r="B24" s="80"/>
      <c r="C24" s="81" t="s">
        <v>70</v>
      </c>
      <c r="D24" s="70">
        <v>9297.433184</v>
      </c>
      <c r="E24" s="71">
        <v>8167.843817</v>
      </c>
      <c r="F24" s="71">
        <f t="shared" si="13"/>
        <v>13.8297131079924</v>
      </c>
      <c r="G24" s="70">
        <v>15353.842136</v>
      </c>
      <c r="H24" s="71">
        <v>13897.427354</v>
      </c>
      <c r="I24" s="71">
        <f t="shared" si="14"/>
        <v>10.4797438036674</v>
      </c>
      <c r="J24" s="70">
        <v>22258.084199</v>
      </c>
      <c r="K24" s="71">
        <v>20319.366924</v>
      </c>
      <c r="L24" s="71">
        <f t="shared" si="15"/>
        <v>9.54122873144293</v>
      </c>
      <c r="M24" s="70">
        <v>28500.192792</v>
      </c>
      <c r="N24" s="71">
        <v>26261.368836</v>
      </c>
      <c r="O24" s="71">
        <f t="shared" si="16"/>
        <v>8.52516093118089</v>
      </c>
      <c r="P24" s="70">
        <v>34655.837938</v>
      </c>
      <c r="Q24" s="71">
        <v>31120.955843</v>
      </c>
      <c r="R24" s="71">
        <f t="shared" si="17"/>
        <v>11.35852675230441</v>
      </c>
      <c r="S24" s="98"/>
      <c r="T24" s="71">
        <v>35857.276732</v>
      </c>
      <c r="U24" s="71">
        <f t="shared" si="18"/>
        <v>-100</v>
      </c>
      <c r="V24" s="70"/>
      <c r="W24" s="71">
        <v>40518.563527</v>
      </c>
      <c r="X24" s="71">
        <f t="shared" si="19"/>
        <v>-100</v>
      </c>
      <c r="Y24" s="70"/>
      <c r="Z24" s="71">
        <v>45467.703099</v>
      </c>
      <c r="AA24" s="71">
        <f t="shared" si="20"/>
        <v>-100</v>
      </c>
      <c r="AB24" s="70"/>
      <c r="AC24" s="71">
        <v>51502.810231</v>
      </c>
      <c r="AD24" s="71">
        <f t="shared" si="21"/>
        <v>-100</v>
      </c>
      <c r="AE24" s="70"/>
      <c r="AF24" s="71">
        <v>56670.589365</v>
      </c>
      <c r="AG24" s="71">
        <f t="shared" si="22"/>
        <v>-100</v>
      </c>
      <c r="AH24" s="70"/>
      <c r="AI24" s="71">
        <v>62645.553281</v>
      </c>
      <c r="AJ24" s="71">
        <f t="shared" si="23"/>
        <v>-100</v>
      </c>
      <c r="AK24" s="98"/>
      <c r="AL24" s="71">
        <v>71124.228677</v>
      </c>
      <c r="AM24" s="71">
        <f t="shared" si="24"/>
        <v>-100</v>
      </c>
    </row>
    <row r="25" spans="1:39" s="27" customFormat="1" ht="21.75" customHeight="1">
      <c r="A25" s="67" t="s">
        <v>144</v>
      </c>
      <c r="B25" s="68"/>
      <c r="C25" s="69"/>
      <c r="D25" s="70">
        <v>8.652488</v>
      </c>
      <c r="E25" s="71">
        <v>10.43</v>
      </c>
      <c r="F25" s="71">
        <f t="shared" si="13"/>
        <v>-17.04230105465</v>
      </c>
      <c r="G25" s="70">
        <v>17.124541</v>
      </c>
      <c r="H25" s="71">
        <v>20.1234</v>
      </c>
      <c r="I25" s="71">
        <f t="shared" si="14"/>
        <v>-14.9023475158273</v>
      </c>
      <c r="J25" s="70">
        <v>25.857631</v>
      </c>
      <c r="K25" s="71">
        <v>34.285702</v>
      </c>
      <c r="L25" s="71">
        <f t="shared" si="15"/>
        <v>-24.5818825585079</v>
      </c>
      <c r="M25" s="70">
        <v>36.1711946236478</v>
      </c>
      <c r="N25" s="71">
        <v>47.535698</v>
      </c>
      <c r="O25" s="71">
        <f t="shared" si="16"/>
        <v>-23.9073030469695</v>
      </c>
      <c r="P25" s="70">
        <v>50.217052</v>
      </c>
      <c r="Q25" s="71">
        <v>62.306518</v>
      </c>
      <c r="R25" s="71">
        <f t="shared" si="17"/>
        <v>-19.403212357333135</v>
      </c>
      <c r="S25" s="98"/>
      <c r="T25" s="71">
        <v>75.71589404</v>
      </c>
      <c r="U25" s="71">
        <f t="shared" si="18"/>
        <v>-100</v>
      </c>
      <c r="V25" s="70"/>
      <c r="W25" s="71">
        <v>95.013284</v>
      </c>
      <c r="X25" s="71">
        <f t="shared" si="19"/>
        <v>-100</v>
      </c>
      <c r="Y25" s="70"/>
      <c r="Z25" s="71">
        <v>103.54704</v>
      </c>
      <c r="AA25" s="71">
        <f t="shared" si="20"/>
        <v>-100</v>
      </c>
      <c r="AB25" s="70"/>
      <c r="AC25" s="71">
        <v>111.062316</v>
      </c>
      <c r="AD25" s="71">
        <f t="shared" si="21"/>
        <v>-100</v>
      </c>
      <c r="AE25" s="70"/>
      <c r="AF25" s="71">
        <v>116.6615</v>
      </c>
      <c r="AG25" s="71">
        <f t="shared" si="22"/>
        <v>-100</v>
      </c>
      <c r="AH25" s="70"/>
      <c r="AI25" s="71">
        <v>126.12874</v>
      </c>
      <c r="AJ25" s="71">
        <f t="shared" si="23"/>
        <v>-100</v>
      </c>
      <c r="AK25" s="98"/>
      <c r="AL25" s="71">
        <v>137.14905</v>
      </c>
      <c r="AM25" s="71">
        <f t="shared" si="24"/>
        <v>-100</v>
      </c>
    </row>
    <row r="26" spans="1:3" ht="18" customHeight="1">
      <c r="A26" s="82"/>
      <c r="B26" s="82"/>
      <c r="C26" s="82"/>
    </row>
    <row r="28" ht="18" customHeight="1">
      <c r="AL28" s="102"/>
    </row>
  </sheetData>
  <sheetProtection/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rintOptions/>
  <pageMargins left="0.67" right="0.24" top="1.01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F20" sqref="F20"/>
    </sheetView>
  </sheetViews>
  <sheetFormatPr defaultColWidth="8.75390625" defaultRowHeight="14.25"/>
  <cols>
    <col min="1" max="1" width="11.625" style="0" customWidth="1"/>
    <col min="3" max="3" width="7.25390625" style="0" customWidth="1"/>
    <col min="4" max="4" width="6.75390625" style="0" customWidth="1"/>
    <col min="5" max="6" width="10.50390625" style="0" customWidth="1"/>
    <col min="9" max="9" width="7.25390625" style="0" customWidth="1"/>
    <col min="11" max="11" width="12.00390625" style="0" customWidth="1"/>
    <col min="12" max="13" width="13.875" style="0" customWidth="1"/>
  </cols>
  <sheetData>
    <row r="1" spans="1:13" ht="36">
      <c r="A1" s="11" t="s">
        <v>145</v>
      </c>
      <c r="B1" s="11" t="s">
        <v>146</v>
      </c>
      <c r="C1" s="12" t="s">
        <v>147</v>
      </c>
      <c r="D1" s="12" t="s">
        <v>148</v>
      </c>
      <c r="E1" s="13" t="s">
        <v>35</v>
      </c>
      <c r="F1" s="13" t="s">
        <v>37</v>
      </c>
      <c r="G1" s="13" t="s">
        <v>149</v>
      </c>
      <c r="H1" s="13" t="s">
        <v>150</v>
      </c>
      <c r="I1" s="13" t="s">
        <v>151</v>
      </c>
      <c r="K1" s="11" t="s">
        <v>145</v>
      </c>
      <c r="L1" s="5" t="s">
        <v>152</v>
      </c>
      <c r="M1" s="5" t="s">
        <v>153</v>
      </c>
    </row>
    <row r="2" spans="1:13" ht="15.75" customHeight="1">
      <c r="A2" s="14" t="s">
        <v>154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spans="1:13" ht="15.75" customHeight="1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155</v>
      </c>
      <c r="L3" s="23">
        <v>56</v>
      </c>
      <c r="M3" s="23">
        <v>65</v>
      </c>
    </row>
    <row r="4" spans="1:13" ht="15.75" customHeight="1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spans="1:13" ht="15.75" customHeight="1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spans="1:13" ht="15.75" customHeight="1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156</v>
      </c>
      <c r="L6" s="23">
        <v>18</v>
      </c>
      <c r="M6" s="23">
        <v>68</v>
      </c>
    </row>
    <row r="7" spans="1:13" ht="15.75" customHeight="1">
      <c r="A7" s="14" t="s">
        <v>155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spans="1:13" ht="15.75" customHeight="1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spans="1:13" ht="15.75" customHeight="1">
      <c r="A9" s="14" t="s">
        <v>156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spans="1:13" ht="15.75" customHeight="1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spans="1:13" ht="15.75" customHeight="1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spans="1:13" ht="15.75" customHeight="1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154</v>
      </c>
      <c r="L12" s="23">
        <v>2</v>
      </c>
      <c r="M12" s="23">
        <v>20</v>
      </c>
    </row>
    <row r="13" spans="11:13" ht="15.75" customHeight="1">
      <c r="K13" s="22" t="s">
        <v>6</v>
      </c>
      <c r="L13" s="23">
        <v>1</v>
      </c>
      <c r="M13" s="23">
        <v>0</v>
      </c>
    </row>
    <row r="14" spans="11:13" ht="15.75" customHeight="1">
      <c r="K14" s="22" t="s">
        <v>10</v>
      </c>
      <c r="L14" s="23">
        <v>0</v>
      </c>
      <c r="M14" s="23">
        <v>104</v>
      </c>
    </row>
    <row r="15" spans="11:13" ht="15.75" customHeight="1">
      <c r="K15" s="22" t="s">
        <v>17</v>
      </c>
      <c r="L15" s="23">
        <v>0</v>
      </c>
      <c r="M15" s="23">
        <v>0</v>
      </c>
    </row>
  </sheetData>
  <sheetProtection/>
  <autoFilter ref="K1:M15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SheetLayoutView="100" workbookViewId="0" topLeftCell="A1">
      <selection activeCell="M12" sqref="M12"/>
    </sheetView>
  </sheetViews>
  <sheetFormatPr defaultColWidth="8.75390625" defaultRowHeight="14.25"/>
  <cols>
    <col min="2" max="2" width="14.375" style="0" customWidth="1"/>
    <col min="3" max="3" width="10.375" style="0" customWidth="1"/>
    <col min="4" max="4" width="12.625" style="0" customWidth="1"/>
    <col min="5" max="16" width="9.75390625" style="0" customWidth="1"/>
    <col min="17" max="17" width="7.25390625" style="0" customWidth="1"/>
  </cols>
  <sheetData>
    <row r="1" spans="1:17" s="1" customFormat="1" ht="30.75" customHeight="1">
      <c r="A1" s="3" t="s">
        <v>157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158</v>
      </c>
      <c r="O1" s="4" t="s">
        <v>15</v>
      </c>
      <c r="P1" s="4" t="s">
        <v>16</v>
      </c>
      <c r="Q1" s="10" t="s">
        <v>17</v>
      </c>
    </row>
    <row r="2" spans="1:17" ht="33" customHeight="1">
      <c r="A2" s="5" t="s">
        <v>21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spans="1:17" ht="33" customHeight="1">
      <c r="A3" s="7" t="s">
        <v>44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spans="1:17" ht="33" customHeight="1">
      <c r="A4" s="5" t="s">
        <v>159</v>
      </c>
      <c r="B4" s="5"/>
      <c r="C4" s="6">
        <f>C2-C3</f>
        <v>5205.527842</v>
      </c>
      <c r="D4" s="6">
        <f aca="true" t="shared" si="0" ref="D4:Q4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spans="1:17" ht="24.75" customHeight="1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 ht="15">
      <c r="B8" t="s">
        <v>160</v>
      </c>
      <c r="C8" t="s">
        <v>161</v>
      </c>
      <c r="D8" t="s">
        <v>162</v>
      </c>
    </row>
    <row r="9" spans="1:4" s="2" customFormat="1" ht="15">
      <c r="A9" s="2" t="s">
        <v>60</v>
      </c>
      <c r="B9" s="8">
        <v>45958.689415</v>
      </c>
      <c r="C9" s="8">
        <v>45723.6291</v>
      </c>
      <c r="D9" s="8">
        <f>B9-C9</f>
        <v>235.060314999995</v>
      </c>
    </row>
    <row r="10" spans="1:4" ht="15">
      <c r="A10" t="s">
        <v>163</v>
      </c>
      <c r="B10" s="9">
        <v>14284.09</v>
      </c>
      <c r="C10" s="9">
        <v>14098.338687</v>
      </c>
      <c r="D10" s="9">
        <f aca="true" t="shared" si="1" ref="D10:D17">B10-C10</f>
        <v>185.751312999997</v>
      </c>
    </row>
    <row r="11" spans="1:4" ht="15">
      <c r="A11" t="s">
        <v>62</v>
      </c>
      <c r="B11" s="9">
        <v>8775.361</v>
      </c>
      <c r="C11" s="9">
        <v>8618.971674</v>
      </c>
      <c r="D11" s="9">
        <f t="shared" si="1"/>
        <v>156.389326000002</v>
      </c>
    </row>
    <row r="12" spans="1:4" ht="15">
      <c r="A12" t="s">
        <v>164</v>
      </c>
      <c r="B12" s="9">
        <v>3588.71</v>
      </c>
      <c r="C12" s="9">
        <v>3588.711047</v>
      </c>
      <c r="D12" s="9">
        <f t="shared" si="1"/>
        <v>-0.0010470000006535</v>
      </c>
    </row>
    <row r="13" spans="1:4" s="2" customFormat="1" ht="15">
      <c r="A13" s="2" t="s">
        <v>165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 ht="15">
      <c r="A14" t="s">
        <v>65</v>
      </c>
      <c r="B14" s="9">
        <v>2908.27</v>
      </c>
      <c r="C14" s="9">
        <v>2820.82621</v>
      </c>
      <c r="D14" s="9">
        <f t="shared" si="1"/>
        <v>87.4437899999998</v>
      </c>
    </row>
    <row r="15" spans="1:4" ht="15">
      <c r="A15" t="s">
        <v>66</v>
      </c>
      <c r="B15" s="9">
        <v>747.76</v>
      </c>
      <c r="C15" s="9">
        <v>668.153996</v>
      </c>
      <c r="D15" s="9">
        <f t="shared" si="1"/>
        <v>79.606004</v>
      </c>
    </row>
    <row r="16" spans="1:4" s="2" customFormat="1" ht="15">
      <c r="A16" s="2" t="s">
        <v>67</v>
      </c>
      <c r="B16" s="8">
        <v>3444.9166</v>
      </c>
      <c r="C16" s="8">
        <v>3137.586889</v>
      </c>
      <c r="D16" s="8">
        <f t="shared" si="1"/>
        <v>307.329711</v>
      </c>
    </row>
    <row r="17" spans="1:4" ht="15">
      <c r="A17" t="s">
        <v>43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sheetProtection/>
  <mergeCells count="3">
    <mergeCell ref="A1:B1"/>
    <mergeCell ref="A2:B2"/>
    <mergeCell ref="A4:B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2016-07-18T08:24:00Z</cp:lastPrinted>
  <dcterms:created xsi:type="dcterms:W3CDTF">2008-10-23T01:43:00Z</dcterms:created>
  <dcterms:modified xsi:type="dcterms:W3CDTF">2017-06-30T07:10:27Z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