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12" activeTab="1"/>
  </bookViews>
  <sheets>
    <sheet name="2017年1-4月寿险报表" sheetId="1" r:id="rId1"/>
    <sheet name="2017年1-4月财险数据表" sheetId="2" r:id="rId2"/>
    <sheet name="比较" sheetId="3" r:id="rId3"/>
    <sheet name="Sheet2" sheetId="4" r:id="rId4"/>
    <sheet name="Sheet1" sheetId="5" r:id="rId5"/>
  </sheets>
  <definedNames>
    <definedName name="_xlnm._FilterDatabase" localSheetId="3" hidden="1">Sheet2!$K$1:$M$15</definedName>
    <definedName name="_xlnm.Print_Area" localSheetId="2">比较!$AE$2:$AM$25</definedName>
    <definedName name="_xlnm.Print_Titles" localSheetId="1">'2017年1-4月财险数据表'!#REF!</definedName>
    <definedName name="_xlnm.Print_Titles" localSheetId="0">'2017年1-4月寿险报表'!$1:$3</definedName>
    <definedName name="_xlnm.Print_Titles" localSheetId="2">比较!$A:B</definedName>
    <definedName name="_xlnm.Print_Area" localSheetId="4">Sheet1!$K$10</definedName>
  </definedNames>
  <calcPr calcId="144525" concurrentCalc="0"/>
</workbook>
</file>

<file path=xl/sharedStrings.xml><?xml version="1.0" encoding="utf-8"?>
<sst xmlns="http://schemas.openxmlformats.org/spreadsheetml/2006/main" count="167">
  <si>
    <r>
      <rPr>
        <b/>
        <sz val="14"/>
        <rFont val="宋体"/>
        <charset val="134"/>
      </rPr>
      <t>广元市保险行业协会</t>
    </r>
    <r>
      <rPr>
        <b/>
        <sz val="14"/>
        <rFont val="Times New Roman"/>
        <charset val="134"/>
      </rPr>
      <t>2017</t>
    </r>
    <r>
      <rPr>
        <b/>
        <sz val="14"/>
        <rFont val="宋体"/>
        <charset val="134"/>
      </rPr>
      <t>年</t>
    </r>
    <r>
      <rPr>
        <b/>
        <sz val="14"/>
        <color rgb="FF000000"/>
        <rFont val="Times New Roman"/>
        <charset val="134"/>
      </rPr>
      <t>1-4</t>
    </r>
    <r>
      <rPr>
        <b/>
        <sz val="14"/>
        <rFont val="宋体"/>
        <charset val="134"/>
      </rPr>
      <t>月寿险数据统计表</t>
    </r>
  </si>
  <si>
    <r>
      <rPr>
        <sz val="11"/>
        <rFont val="Times New Roman"/>
        <charset val="0"/>
      </rPr>
      <t xml:space="preserve">                                                                                                                                  </t>
    </r>
    <r>
      <rPr>
        <sz val="11"/>
        <rFont val="宋体"/>
        <charset val="134"/>
      </rPr>
      <t>单位：万元</t>
    </r>
    <r>
      <rPr>
        <sz val="11"/>
        <rFont val="Times New Roman"/>
        <charset val="0"/>
      </rPr>
      <t xml:space="preserve"> / </t>
    </r>
    <r>
      <rPr>
        <sz val="11"/>
        <rFont val="宋体"/>
        <charset val="134"/>
      </rPr>
      <t>％</t>
    </r>
  </si>
  <si>
    <r>
      <rPr>
        <b/>
        <sz val="11"/>
        <color indexed="8"/>
        <rFont val="宋体"/>
        <charset val="134"/>
      </rPr>
      <t>项</t>
    </r>
    <r>
      <rPr>
        <b/>
        <sz val="11"/>
        <color indexed="8"/>
        <rFont val="Times New Roman"/>
        <charset val="0"/>
      </rPr>
      <t xml:space="preserve">       </t>
    </r>
    <r>
      <rPr>
        <b/>
        <sz val="11"/>
        <color indexed="8"/>
        <rFont val="宋体"/>
        <charset val="134"/>
      </rPr>
      <t>目</t>
    </r>
  </si>
  <si>
    <t>总计</t>
  </si>
  <si>
    <t>中国人寿</t>
  </si>
  <si>
    <t>太保寿险</t>
  </si>
  <si>
    <t>平安人寿</t>
  </si>
  <si>
    <t>新华人寿</t>
  </si>
  <si>
    <t>泰康人寿</t>
  </si>
  <si>
    <t>人保寿</t>
  </si>
  <si>
    <t>中邮人寿</t>
  </si>
  <si>
    <t>生命人寿</t>
  </si>
  <si>
    <t>太平人寿</t>
  </si>
  <si>
    <t>阳光人寿</t>
  </si>
  <si>
    <t>恒大人寿</t>
  </si>
  <si>
    <t>华夏人寿</t>
  </si>
  <si>
    <t>农银人寿</t>
  </si>
  <si>
    <t>华泰人寿</t>
  </si>
  <si>
    <t>全部业务收入</t>
  </si>
  <si>
    <t>同比%</t>
  </si>
  <si>
    <t>市场份额</t>
  </si>
  <si>
    <t>新单保费</t>
  </si>
  <si>
    <t>个人业务  收入</t>
  </si>
  <si>
    <t>保费小计</t>
  </si>
  <si>
    <t>普通寿险</t>
  </si>
  <si>
    <t>分红</t>
  </si>
  <si>
    <t>投连险</t>
  </si>
  <si>
    <t>万能险</t>
  </si>
  <si>
    <t>长期健康险</t>
  </si>
  <si>
    <t>短期健康险</t>
  </si>
  <si>
    <t>长期意外险</t>
  </si>
  <si>
    <t>短期意外险</t>
  </si>
  <si>
    <t>其中新单保费</t>
  </si>
  <si>
    <t>10年期及以上期交新单保费</t>
  </si>
  <si>
    <t>月末持证人力(人）</t>
  </si>
  <si>
    <t>人均保费（元）</t>
  </si>
  <si>
    <t>∕</t>
  </si>
  <si>
    <t>件均保费（元）</t>
  </si>
  <si>
    <t>活动率（%）</t>
  </si>
  <si>
    <t>团体业务收入</t>
  </si>
  <si>
    <t>-</t>
  </si>
  <si>
    <t>传统寿险</t>
  </si>
  <si>
    <t>企业年金</t>
  </si>
  <si>
    <t>银行、邮政代理业务</t>
  </si>
  <si>
    <t>合计</t>
  </si>
  <si>
    <t>新单趸交保费</t>
  </si>
  <si>
    <t>电销渠道</t>
  </si>
  <si>
    <t>代理渠道、经纪公司</t>
  </si>
  <si>
    <t>网销渠道</t>
  </si>
  <si>
    <t>赔款、给付合计</t>
  </si>
  <si>
    <t>金额</t>
  </si>
  <si>
    <t>件数</t>
  </si>
  <si>
    <t>短期险赔款</t>
  </si>
  <si>
    <t>死伤医疗给付</t>
  </si>
  <si>
    <t>满期给付</t>
  </si>
  <si>
    <t>年金给付</t>
  </si>
  <si>
    <t>退保</t>
  </si>
  <si>
    <t>2017年1-4月全市保费收入206343.50万元，同比增长1.84%，全市赔（给）付支出共计54732.57万元，同比增长6.83%。</t>
  </si>
  <si>
    <r>
      <rPr>
        <b/>
        <sz val="16"/>
        <rFont val="Times New Roman"/>
        <charset val="0"/>
      </rPr>
      <t xml:space="preserve">       </t>
    </r>
    <r>
      <rPr>
        <b/>
        <sz val="16"/>
        <rFont val="宋体"/>
        <charset val="0"/>
      </rPr>
      <t>广元市保险行业协会</t>
    </r>
    <r>
      <rPr>
        <b/>
        <sz val="16"/>
        <rFont val="Times New Roman"/>
        <charset val="0"/>
      </rPr>
      <t xml:space="preserve"> 2017</t>
    </r>
    <r>
      <rPr>
        <b/>
        <sz val="16"/>
        <rFont val="宋体"/>
        <charset val="0"/>
      </rPr>
      <t>年</t>
    </r>
    <r>
      <rPr>
        <b/>
        <sz val="16"/>
        <rFont val="Times New Roman"/>
        <charset val="0"/>
      </rPr>
      <t>1-4</t>
    </r>
    <r>
      <rPr>
        <b/>
        <sz val="16"/>
        <rFont val="宋体"/>
        <charset val="0"/>
      </rPr>
      <t>月财险数据统表</t>
    </r>
  </si>
  <si>
    <r>
      <rPr>
        <sz val="10.5"/>
        <rFont val="宋体"/>
        <charset val="134"/>
      </rPr>
      <t>单位：万元</t>
    </r>
    <r>
      <rPr>
        <sz val="10.5"/>
        <rFont val="Times New Roman"/>
        <charset val="0"/>
      </rPr>
      <t xml:space="preserve"> / </t>
    </r>
    <r>
      <rPr>
        <sz val="10.5"/>
        <rFont val="宋体"/>
        <charset val="134"/>
      </rPr>
      <t>件</t>
    </r>
  </si>
  <si>
    <t>项目</t>
  </si>
  <si>
    <t>人保财险</t>
  </si>
  <si>
    <t>太平洋财险</t>
  </si>
  <si>
    <t>中华联合</t>
  </si>
  <si>
    <t>大地保险</t>
  </si>
  <si>
    <t>平安产险</t>
  </si>
  <si>
    <t>锦泰财险</t>
  </si>
  <si>
    <t>中航安盟</t>
  </si>
  <si>
    <t>国寿财险</t>
  </si>
  <si>
    <t>全部业务</t>
  </si>
  <si>
    <t>保额（百万元）</t>
  </si>
  <si>
    <t>保费收入</t>
  </si>
  <si>
    <t>企业财产保险</t>
  </si>
  <si>
    <t>承保数量(户)</t>
  </si>
  <si>
    <t>机动车辆保险</t>
  </si>
  <si>
    <t>小计</t>
  </si>
  <si>
    <t>承保数量(辆)</t>
  </si>
  <si>
    <t>其中电、网销业务（含交强险、商业险）</t>
  </si>
  <si>
    <t>车险（不含摩托车、拖拉机</t>
  </si>
  <si>
    <t>摩托车</t>
  </si>
  <si>
    <t>拖拉机</t>
  </si>
  <si>
    <t>家庭财产保险</t>
  </si>
  <si>
    <t>工程保险</t>
  </si>
  <si>
    <t>货物运输保险</t>
  </si>
  <si>
    <t>责任保险</t>
  </si>
  <si>
    <t>意外伤害保险</t>
  </si>
  <si>
    <t>健康保险</t>
  </si>
  <si>
    <t>农险保费</t>
  </si>
  <si>
    <t>其中：政策性农业保险</t>
  </si>
  <si>
    <t>其他财产保险</t>
  </si>
  <si>
    <r>
      <rPr>
        <b/>
        <sz val="10.5"/>
        <rFont val="Times New Roman"/>
        <charset val="0"/>
      </rPr>
      <t xml:space="preserve">     </t>
    </r>
    <r>
      <rPr>
        <b/>
        <sz val="14"/>
        <rFont val="Times New Roman"/>
        <charset val="0"/>
      </rPr>
      <t xml:space="preserve">  </t>
    </r>
    <r>
      <rPr>
        <b/>
        <sz val="14"/>
        <rFont val="宋体"/>
        <charset val="0"/>
      </rPr>
      <t>广元市保险行业协会</t>
    </r>
    <r>
      <rPr>
        <b/>
        <sz val="14"/>
        <rFont val="Times New Roman"/>
        <charset val="0"/>
      </rPr>
      <t xml:space="preserve"> 2017</t>
    </r>
    <r>
      <rPr>
        <b/>
        <sz val="14"/>
        <rFont val="宋体"/>
        <charset val="0"/>
      </rPr>
      <t>年</t>
    </r>
    <r>
      <rPr>
        <b/>
        <sz val="14"/>
        <rFont val="Times New Roman"/>
        <charset val="0"/>
      </rPr>
      <t>1-4</t>
    </r>
    <r>
      <rPr>
        <b/>
        <sz val="14"/>
        <rFont val="宋体"/>
        <charset val="0"/>
      </rPr>
      <t>月财险数据统表</t>
    </r>
    <r>
      <rPr>
        <b/>
        <sz val="14"/>
        <rFont val="Times New Roman"/>
        <charset val="0"/>
      </rPr>
      <t>(</t>
    </r>
    <r>
      <rPr>
        <b/>
        <sz val="14"/>
        <rFont val="宋体"/>
        <charset val="0"/>
      </rPr>
      <t>二</t>
    </r>
    <r>
      <rPr>
        <b/>
        <sz val="14"/>
        <rFont val="Times New Roman"/>
        <charset val="0"/>
      </rPr>
      <t>)</t>
    </r>
  </si>
  <si>
    <r>
      <rPr>
        <sz val="10.5"/>
        <rFont val="宋体"/>
        <charset val="134"/>
      </rPr>
      <t xml:space="preserve">                                                    </t>
    </r>
    <r>
      <rPr>
        <sz val="10.5"/>
        <rFont val="宋体"/>
        <charset val="134"/>
      </rPr>
      <t>单位：万元</t>
    </r>
    <r>
      <rPr>
        <sz val="10.5"/>
        <rFont val="Times New Roman"/>
        <charset val="0"/>
      </rPr>
      <t xml:space="preserve"> / </t>
    </r>
    <r>
      <rPr>
        <sz val="10.5"/>
        <rFont val="宋体"/>
        <charset val="134"/>
      </rPr>
      <t>件</t>
    </r>
  </si>
  <si>
    <r>
      <rPr>
        <b/>
        <sz val="10.5"/>
        <color indexed="8"/>
        <rFont val="宋体"/>
        <charset val="134"/>
      </rPr>
      <t>项</t>
    </r>
    <r>
      <rPr>
        <b/>
        <sz val="10.5"/>
        <color indexed="8"/>
        <rFont val="Times New Roman"/>
        <charset val="0"/>
      </rPr>
      <t xml:space="preserve">  </t>
    </r>
    <r>
      <rPr>
        <b/>
        <sz val="10.5"/>
        <color indexed="8"/>
        <rFont val="宋体"/>
        <charset val="134"/>
      </rPr>
      <t>目</t>
    </r>
  </si>
  <si>
    <r>
      <rPr>
        <b/>
        <sz val="10.5"/>
        <color indexed="8"/>
        <rFont val="宋体"/>
        <charset val="134"/>
      </rPr>
      <t>总</t>
    </r>
    <r>
      <rPr>
        <b/>
        <sz val="10.5"/>
        <color indexed="8"/>
        <rFont val="Times New Roman"/>
        <charset val="0"/>
      </rPr>
      <t xml:space="preserve">   </t>
    </r>
    <r>
      <rPr>
        <b/>
        <sz val="10.5"/>
        <color indexed="8"/>
        <rFont val="宋体"/>
        <charset val="134"/>
      </rPr>
      <t>计</t>
    </r>
  </si>
  <si>
    <t>大地</t>
  </si>
  <si>
    <t>全部业务合计</t>
  </si>
  <si>
    <t>赔款金额</t>
  </si>
  <si>
    <t>赔款件数</t>
  </si>
  <si>
    <r>
      <rPr>
        <sz val="10"/>
        <color indexed="8"/>
        <rFont val="宋体"/>
        <charset val="134"/>
      </rPr>
      <t>赔付率</t>
    </r>
    <r>
      <rPr>
        <sz val="10"/>
        <color indexed="8"/>
        <rFont val="Times New Roman"/>
        <charset val="0"/>
      </rPr>
      <t>%</t>
    </r>
  </si>
  <si>
    <t>未决赔款金额</t>
  </si>
  <si>
    <t>未决赔款件数</t>
  </si>
  <si>
    <t>赔付率%</t>
  </si>
  <si>
    <t>车险(不含摩托车、拖拉机)</t>
  </si>
  <si>
    <t>农业保险</t>
  </si>
  <si>
    <t>政策性农业保险</t>
  </si>
  <si>
    <t>意外保险</t>
  </si>
  <si>
    <t>其它财产保险</t>
  </si>
  <si>
    <t>同比（%）</t>
  </si>
  <si>
    <t>2017年1-2月</t>
  </si>
  <si>
    <t>2016年1-2月</t>
  </si>
  <si>
    <t>2017年1-3月</t>
  </si>
  <si>
    <t>2016年1-3月</t>
  </si>
  <si>
    <t>2017年1-4月</t>
  </si>
  <si>
    <t>2016年1-4月</t>
  </si>
  <si>
    <t>2017年1-5月</t>
  </si>
  <si>
    <t>2016年1-5月</t>
  </si>
  <si>
    <t>2017年1-6月</t>
  </si>
  <si>
    <t>2016年1-6月</t>
  </si>
  <si>
    <t>2017年1-7月</t>
  </si>
  <si>
    <t>2016年1-7月</t>
  </si>
  <si>
    <t>2017年1-8月</t>
  </si>
  <si>
    <t>2016年1-8月</t>
  </si>
  <si>
    <t>2017年1-9月</t>
  </si>
  <si>
    <t>2016年1-9月</t>
  </si>
  <si>
    <t>2017年1-10月</t>
  </si>
  <si>
    <t>2016年1-10月</t>
  </si>
  <si>
    <t>2017年1-11月</t>
  </si>
  <si>
    <t>2016年1-11月</t>
  </si>
  <si>
    <t>2017年1-12月</t>
  </si>
  <si>
    <t>2016年1-12月</t>
  </si>
  <si>
    <t>财险</t>
  </si>
  <si>
    <t>寿险</t>
  </si>
  <si>
    <t>赔款支出</t>
  </si>
  <si>
    <t>寿险持证人力</t>
  </si>
  <si>
    <t>寿险个险保费收入</t>
  </si>
  <si>
    <t>团险保费收入</t>
  </si>
  <si>
    <t>银邮保费收入</t>
  </si>
  <si>
    <t>寿险满期给付</t>
  </si>
  <si>
    <t>退保金</t>
  </si>
  <si>
    <t>企财险</t>
  </si>
  <si>
    <t>机动车辆全部业务（全部）</t>
  </si>
  <si>
    <t>其中：电、网销业务（含交强险、商业险）</t>
  </si>
  <si>
    <t>承保数量</t>
  </si>
  <si>
    <t>车险（不含摩托车、拖拉机）</t>
  </si>
  <si>
    <t>数量</t>
  </si>
  <si>
    <t>家财险</t>
  </si>
  <si>
    <t>公司</t>
  </si>
  <si>
    <t>月末持证人力（人）</t>
  </si>
  <si>
    <t>当月新增人力（人）</t>
  </si>
  <si>
    <t>当月脱落人力（人）</t>
  </si>
  <si>
    <t>活动率%</t>
  </si>
  <si>
    <t>增员率%</t>
  </si>
  <si>
    <t>脱落率%</t>
  </si>
  <si>
    <t>月末人力情况</t>
  </si>
  <si>
    <t>签约银保网点数</t>
  </si>
  <si>
    <t>太平洋寿险</t>
  </si>
  <si>
    <t>人保寿险</t>
  </si>
  <si>
    <t>富德生命</t>
  </si>
  <si>
    <r>
      <rPr>
        <b/>
        <sz val="10"/>
        <color indexed="8"/>
        <rFont val="宋体"/>
        <charset val="134"/>
      </rPr>
      <t>项</t>
    </r>
    <r>
      <rPr>
        <b/>
        <sz val="10"/>
        <color indexed="8"/>
        <rFont val="Times New Roman"/>
        <charset val="0"/>
      </rPr>
      <t xml:space="preserve">       </t>
    </r>
    <r>
      <rPr>
        <b/>
        <sz val="10"/>
        <color indexed="8"/>
        <rFont val="宋体"/>
        <charset val="134"/>
      </rPr>
      <t>目</t>
    </r>
  </si>
  <si>
    <t>中新大东方</t>
  </si>
  <si>
    <t>新单期交保费</t>
  </si>
  <si>
    <t>自报数据</t>
  </si>
  <si>
    <t>省协会</t>
  </si>
  <si>
    <t>自报－省协会</t>
  </si>
  <si>
    <t>太保财险</t>
  </si>
  <si>
    <t>大地财险</t>
  </si>
  <si>
    <t>平安财险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</si>
</sst>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0_);[Red]\(0\)"/>
    <numFmt numFmtId="178" formatCode="0.00_ "/>
    <numFmt numFmtId="179" formatCode="_ * #,##0.00_ ;_ * \-#,##0.00_ ;_ * &quot;-&quot;??.00_ ;_ @_ "/>
    <numFmt numFmtId="180" formatCode="0_ "/>
    <numFmt numFmtId="181" formatCode="0.00_ ;[Red]\-0.00\ "/>
    <numFmt numFmtId="182" formatCode="0.0_ "/>
  </numFmts>
  <fonts count="56">
    <font>
      <sz val="12"/>
      <name val="宋体"/>
      <charset val="134"/>
    </font>
    <font>
      <b/>
      <sz val="12"/>
      <name val="宋体"/>
      <charset val="134"/>
    </font>
    <font>
      <sz val="12"/>
      <color rgb="FF3521F5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color rgb="FF0B17B5"/>
      <name val="宋体"/>
      <charset val="134"/>
    </font>
    <font>
      <sz val="10"/>
      <color rgb="FF0B17B5"/>
      <name val="宋体"/>
      <charset val="134"/>
    </font>
    <font>
      <sz val="12"/>
      <color indexed="12"/>
      <name val="宋体"/>
      <charset val="134"/>
    </font>
    <font>
      <sz val="10"/>
      <color indexed="12"/>
      <name val="宋体"/>
      <charset val="134"/>
    </font>
    <font>
      <b/>
      <sz val="10"/>
      <color indexed="12"/>
      <name val="宋体"/>
      <charset val="134"/>
    </font>
    <font>
      <sz val="10"/>
      <color indexed="10"/>
      <name val="宋体"/>
      <charset val="134"/>
    </font>
    <font>
      <sz val="10"/>
      <color rgb="FF3521F5"/>
      <name val="宋体"/>
      <charset val="134"/>
    </font>
    <font>
      <b/>
      <sz val="16"/>
      <name val="Times New Roman"/>
      <charset val="0"/>
    </font>
    <font>
      <sz val="10.5"/>
      <name val="宋体"/>
      <charset val="134"/>
    </font>
    <font>
      <sz val="10.5"/>
      <color indexed="8"/>
      <name val="宋体"/>
      <charset val="134"/>
    </font>
    <font>
      <sz val="10"/>
      <color indexed="8"/>
      <name val="宋体"/>
      <charset val="134"/>
    </font>
    <font>
      <b/>
      <sz val="10.5"/>
      <name val="Times New Roman"/>
      <charset val="0"/>
    </font>
    <font>
      <b/>
      <sz val="10.5"/>
      <color indexed="8"/>
      <name val="宋体"/>
      <charset val="134"/>
    </font>
    <font>
      <b/>
      <sz val="14"/>
      <name val="宋体"/>
      <charset val="134"/>
    </font>
    <font>
      <sz val="11"/>
      <name val="Times New Roman"/>
      <charset val="0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0"/>
      <color indexed="8"/>
      <name val="Times New Roman"/>
      <charset val="0"/>
    </font>
    <font>
      <b/>
      <sz val="16"/>
      <name val="宋体"/>
      <charset val="0"/>
    </font>
    <font>
      <sz val="10.5"/>
      <name val="Times New Roman"/>
      <charset val="0"/>
    </font>
    <font>
      <b/>
      <sz val="14"/>
      <name val="Times New Roman"/>
      <charset val="0"/>
    </font>
    <font>
      <b/>
      <sz val="14"/>
      <name val="宋体"/>
      <charset val="0"/>
    </font>
    <font>
      <b/>
      <sz val="10.5"/>
      <color indexed="8"/>
      <name val="Times New Roman"/>
      <charset val="0"/>
    </font>
    <font>
      <sz val="10"/>
      <color indexed="8"/>
      <name val="Times New Roman"/>
      <charset val="0"/>
    </font>
    <font>
      <b/>
      <sz val="14"/>
      <name val="Times New Roman"/>
      <charset val="134"/>
    </font>
    <font>
      <b/>
      <sz val="14"/>
      <color rgb="FF000000"/>
      <name val="Times New Roman"/>
      <charset val="134"/>
    </font>
    <font>
      <sz val="11"/>
      <name val="宋体"/>
      <charset val="134"/>
    </font>
    <font>
      <b/>
      <sz val="11"/>
      <color indexed="8"/>
      <name val="Times New Roman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8" fillId="9" borderId="18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25" fillId="8" borderId="17" applyNumberFormat="0" applyFont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17" borderId="19" applyNumberFormat="0" applyAlignment="0" applyProtection="0">
      <alignment vertical="center"/>
    </xf>
    <xf numFmtId="0" fontId="44" fillId="17" borderId="18" applyNumberFormat="0" applyAlignment="0" applyProtection="0">
      <alignment vertical="center"/>
    </xf>
    <xf numFmtId="0" fontId="36" fillId="25" borderId="20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0" fillId="0" borderId="0"/>
    <xf numFmtId="0" fontId="26" fillId="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19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178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178" fontId="0" fillId="0" borderId="0" xfId="0" applyNumberFormat="1" applyAlignment="1">
      <alignment vertical="center"/>
    </xf>
    <xf numFmtId="0" fontId="5" fillId="0" borderId="1" xfId="0" applyFont="1" applyBorder="1" applyAlignment="1">
      <alignment vertical="center"/>
    </xf>
    <xf numFmtId="177" fontId="6" fillId="2" borderId="1" xfId="51" applyNumberFormat="1" applyFont="1" applyFill="1" applyBorder="1" applyAlignment="1">
      <alignment horizontal="center" vertical="center" wrapText="1"/>
    </xf>
    <xf numFmtId="178" fontId="6" fillId="2" borderId="1" xfId="51" applyNumberFormat="1" applyFont="1" applyFill="1" applyBorder="1" applyAlignment="1">
      <alignment horizontal="center" vertical="center" wrapText="1"/>
    </xf>
    <xf numFmtId="43" fontId="6" fillId="2" borderId="1" xfId="51" applyNumberFormat="1" applyFont="1" applyFill="1" applyBorder="1" applyAlignment="1">
      <alignment horizontal="center" vertical="center" wrapText="1"/>
    </xf>
    <xf numFmtId="43" fontId="7" fillId="2" borderId="2" xfId="51" applyNumberFormat="1" applyFont="1" applyFill="1" applyBorder="1" applyAlignment="1">
      <alignment horizontal="center" vertical="center" wrapText="1"/>
    </xf>
    <xf numFmtId="177" fontId="8" fillId="2" borderId="3" xfId="51" applyNumberFormat="1" applyFont="1" applyFill="1" applyBorder="1" applyAlignment="1">
      <alignment vertical="center"/>
    </xf>
    <xf numFmtId="176" fontId="8" fillId="2" borderId="3" xfId="51" applyNumberFormat="1" applyFont="1" applyFill="1" applyBorder="1" applyAlignment="1">
      <alignment vertical="center"/>
    </xf>
    <xf numFmtId="179" fontId="8" fillId="2" borderId="1" xfId="51" applyNumberFormat="1" applyFont="1" applyFill="1" applyBorder="1" applyAlignment="1">
      <alignment vertical="center" wrapText="1"/>
    </xf>
    <xf numFmtId="43" fontId="8" fillId="2" borderId="1" xfId="51" applyNumberFormat="1" applyFont="1" applyFill="1" applyBorder="1" applyAlignment="1">
      <alignment vertical="center" wrapText="1"/>
    </xf>
    <xf numFmtId="179" fontId="8" fillId="2" borderId="3" xfId="51" applyNumberFormat="1" applyFont="1" applyFill="1" applyBorder="1" applyAlignment="1">
      <alignment vertical="center" wrapText="1"/>
    </xf>
    <xf numFmtId="43" fontId="8" fillId="2" borderId="3" xfId="51" applyNumberFormat="1" applyFont="1" applyFill="1" applyBorder="1" applyAlignment="1">
      <alignment vertical="center" wrapText="1"/>
    </xf>
    <xf numFmtId="176" fontId="8" fillId="2" borderId="3" xfId="51" applyNumberFormat="1" applyFont="1" applyFill="1" applyBorder="1" applyAlignment="1">
      <alignment vertical="center" wrapText="1"/>
    </xf>
    <xf numFmtId="43" fontId="7" fillId="2" borderId="1" xfId="51" applyNumberFormat="1" applyFont="1" applyFill="1" applyBorder="1" applyAlignment="1">
      <alignment horizontal="center" vertical="center" wrapText="1"/>
    </xf>
    <xf numFmtId="177" fontId="8" fillId="2" borderId="1" xfId="51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57" fontId="11" fillId="0" borderId="1" xfId="0" applyNumberFormat="1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78" fontId="10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178" fontId="10" fillId="3" borderId="1" xfId="0" applyNumberFormat="1" applyFon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178" fontId="10" fillId="4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180" fontId="4" fillId="0" borderId="1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178" fontId="10" fillId="5" borderId="1" xfId="0" applyNumberFormat="1" applyFont="1" applyFill="1" applyBorder="1" applyAlignment="1">
      <alignment horizontal="center" vertical="center"/>
    </xf>
    <xf numFmtId="178" fontId="4" fillId="5" borderId="1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left" vertical="center"/>
    </xf>
    <xf numFmtId="178" fontId="10" fillId="6" borderId="1" xfId="0" applyNumberFormat="1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left" vertical="center" wrapText="1"/>
    </xf>
    <xf numFmtId="180" fontId="10" fillId="6" borderId="1" xfId="0" applyNumberFormat="1" applyFont="1" applyFill="1" applyBorder="1" applyAlignment="1">
      <alignment horizontal="center" vertical="center"/>
    </xf>
    <xf numFmtId="180" fontId="4" fillId="6" borderId="1" xfId="0" applyNumberFormat="1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10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3" fontId="10" fillId="0" borderId="1" xfId="0" applyNumberFormat="1" applyFont="1" applyBorder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181" fontId="12" fillId="0" borderId="1" xfId="0" applyNumberFormat="1" applyFont="1" applyFill="1" applyBorder="1" applyAlignment="1">
      <alignment horizontal="center" vertical="center"/>
    </xf>
    <xf numFmtId="181" fontId="4" fillId="3" borderId="1" xfId="0" applyNumberFormat="1" applyFont="1" applyFill="1" applyBorder="1" applyAlignment="1">
      <alignment horizontal="center" vertical="center"/>
    </xf>
    <xf numFmtId="43" fontId="10" fillId="3" borderId="1" xfId="0" applyNumberFormat="1" applyFont="1" applyFill="1" applyBorder="1" applyAlignment="1">
      <alignment horizontal="center" vertical="center"/>
    </xf>
    <xf numFmtId="181" fontId="12" fillId="3" borderId="1" xfId="0" applyNumberFormat="1" applyFont="1" applyFill="1" applyBorder="1" applyAlignment="1">
      <alignment horizontal="center" vertical="center"/>
    </xf>
    <xf numFmtId="43" fontId="4" fillId="5" borderId="1" xfId="0" applyNumberFormat="1" applyFont="1" applyFill="1" applyBorder="1" applyAlignment="1">
      <alignment horizontal="center" vertical="center"/>
    </xf>
    <xf numFmtId="43" fontId="10" fillId="6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80" fontId="10" fillId="0" borderId="1" xfId="0" applyNumberFormat="1" applyFont="1" applyBorder="1" applyAlignment="1">
      <alignment horizontal="center" vertical="center"/>
    </xf>
    <xf numFmtId="43" fontId="13" fillId="5" borderId="1" xfId="0" applyNumberFormat="1" applyFont="1" applyFill="1" applyBorder="1" applyAlignment="1">
      <alignment horizontal="center" vertical="center"/>
    </xf>
    <xf numFmtId="180" fontId="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78" fontId="16" fillId="2" borderId="1" xfId="0" applyNumberFormat="1" applyFont="1" applyFill="1" applyBorder="1" applyAlignment="1">
      <alignment horizontal="center" vertical="center"/>
    </xf>
    <xf numFmtId="180" fontId="16" fillId="2" borderId="1" xfId="0" applyNumberFormat="1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8" fontId="16" fillId="2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80" fontId="16" fillId="2" borderId="8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178" fontId="16" fillId="0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178" fontId="16" fillId="2" borderId="3" xfId="0" applyNumberFormat="1" applyFont="1" applyFill="1" applyBorder="1" applyAlignment="1">
      <alignment horizontal="center" vertical="center"/>
    </xf>
    <xf numFmtId="180" fontId="16" fillId="2" borderId="3" xfId="0" applyNumberFormat="1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2" fillId="2" borderId="1" xfId="0" applyFont="1" applyFill="1" applyBorder="1" applyAlignment="1">
      <alignment vertical="center" wrapText="1"/>
    </xf>
    <xf numFmtId="178" fontId="19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78" fontId="17" fillId="2" borderId="1" xfId="0" applyNumberFormat="1" applyFont="1" applyFill="1" applyBorder="1" applyAlignment="1">
      <alignment horizontal="center" vertical="center"/>
    </xf>
    <xf numFmtId="178" fontId="17" fillId="2" borderId="1" xfId="0" applyNumberFormat="1" applyFont="1" applyFill="1" applyBorder="1" applyAlignment="1">
      <alignment horizontal="center" vertical="center" wrapText="1"/>
    </xf>
    <xf numFmtId="178" fontId="17" fillId="2" borderId="6" xfId="0" applyNumberFormat="1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178" fontId="17" fillId="2" borderId="6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178" fontId="17" fillId="2" borderId="8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43" fontId="24" fillId="2" borderId="1" xfId="51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178" fontId="17" fillId="0" borderId="1" xfId="0" applyNumberFormat="1" applyFont="1" applyFill="1" applyBorder="1" applyAlignment="1">
      <alignment horizontal="center" vertical="center" wrapText="1"/>
    </xf>
    <xf numFmtId="180" fontId="17" fillId="2" borderId="1" xfId="0" applyNumberFormat="1" applyFont="1" applyFill="1" applyBorder="1" applyAlignment="1">
      <alignment horizontal="center" vertical="center"/>
    </xf>
    <xf numFmtId="180" fontId="17" fillId="2" borderId="1" xfId="0" applyNumberFormat="1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left" vertical="center" wrapText="1"/>
    </xf>
    <xf numFmtId="178" fontId="3" fillId="2" borderId="4" xfId="0" applyNumberFormat="1" applyFont="1" applyFill="1" applyBorder="1" applyAlignment="1">
      <alignment horizontal="center" vertical="center"/>
    </xf>
    <xf numFmtId="178" fontId="17" fillId="2" borderId="4" xfId="0" applyNumberFormat="1" applyFont="1" applyFill="1" applyBorder="1" applyAlignment="1">
      <alignment horizontal="center" vertical="center" wrapText="1"/>
    </xf>
    <xf numFmtId="182" fontId="17" fillId="2" borderId="1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?鹎%U龡&amp;H?_x0008_e_x0005_9_x0006__x0007__x0001__x0001_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0,0&#13;&#10;NA&#13;&#10;" xfId="48"/>
    <cellStyle name="40% - 强调文字颜色 6" xfId="49" builtinId="51"/>
    <cellStyle name="60% - 强调文字颜色 6" xfId="50" builtinId="52"/>
    <cellStyle name="0,0_x000d_&#10;NA_x000d_&#10;" xfId="51"/>
    <cellStyle name="常规 2" xfId="52"/>
    <cellStyle name="常规_协会平安产险月报1" xfId="53"/>
  </cellStyles>
  <tableStyles count="0" defaultTableStyle="TableStyleMedium9"/>
  <colors>
    <mruColors>
      <color rgb="00FF0000"/>
      <color rgb="00FDE9D9"/>
      <color rgb="00CCFFCC"/>
      <color rgb="00DCE6F1"/>
      <color rgb="000B17B5"/>
      <color rgb="000000FF"/>
      <color rgb="00EBF1DE"/>
      <color rgb="00FFFFFF"/>
      <color rgb="003521F5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Q73"/>
  <sheetViews>
    <sheetView workbookViewId="0">
      <pane xSplit="3" ySplit="4" topLeftCell="D5" activePane="bottomRight" state="frozen"/>
      <selection/>
      <selection pane="topRight"/>
      <selection pane="bottomLeft"/>
      <selection pane="bottomRight" activeCell="G64" sqref="G64"/>
    </sheetView>
  </sheetViews>
  <sheetFormatPr defaultColWidth="9" defaultRowHeight="15.6"/>
  <cols>
    <col min="1" max="1" width="4.625" style="30" customWidth="1"/>
    <col min="2" max="2" width="9.25" style="30" customWidth="1"/>
    <col min="3" max="3" width="10.5" customWidth="1"/>
    <col min="4" max="9" width="10.25" style="32" customWidth="1"/>
    <col min="10" max="10" width="9" style="32" customWidth="1"/>
    <col min="11" max="11" width="9.25" style="32" customWidth="1"/>
    <col min="12" max="13" width="9.875" style="32" customWidth="1"/>
    <col min="14" max="14" width="9.75" style="32" customWidth="1"/>
    <col min="15" max="15" width="9.875" style="32" customWidth="1"/>
    <col min="16" max="16" width="8.25" style="32" customWidth="1"/>
    <col min="17" max="17" width="9.125" style="32" customWidth="1"/>
  </cols>
  <sheetData>
    <row r="1" ht="27.75" customHeight="1" spans="1:17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/>
      <c r="O1"/>
      <c r="P1"/>
      <c r="Q1"/>
    </row>
    <row r="2" ht="14.25" customHeight="1" spans="1:17">
      <c r="A2" s="162" t="s">
        <v>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/>
      <c r="M2"/>
      <c r="N2"/>
      <c r="O2"/>
      <c r="P2"/>
      <c r="Q2"/>
    </row>
    <row r="3" s="1" customFormat="1" ht="19.9" customHeight="1" spans="1:17">
      <c r="A3" s="163" t="s">
        <v>2</v>
      </c>
      <c r="B3" s="163"/>
      <c r="C3" s="16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187" t="s">
        <v>15</v>
      </c>
      <c r="P3" s="4" t="s">
        <v>16</v>
      </c>
      <c r="Q3" s="10" t="s">
        <v>17</v>
      </c>
    </row>
    <row r="4" ht="19.9" customHeight="1" spans="1:17">
      <c r="A4" s="165" t="s">
        <v>18</v>
      </c>
      <c r="B4" s="165" t="s">
        <v>3</v>
      </c>
      <c r="C4" s="166">
        <f t="shared" ref="C4:C9" si="0">SUM(D4:Q4)</f>
        <v>173342.064407</v>
      </c>
      <c r="D4" s="167">
        <v>42760.433788</v>
      </c>
      <c r="E4" s="167">
        <v>26458.25043</v>
      </c>
      <c r="F4" s="167">
        <v>3615.96</v>
      </c>
      <c r="G4" s="167">
        <v>6533.123167</v>
      </c>
      <c r="H4" s="167">
        <v>25998.000846</v>
      </c>
      <c r="I4" s="167">
        <v>12492.423957</v>
      </c>
      <c r="J4" s="167">
        <v>5720.51</v>
      </c>
      <c r="K4" s="167">
        <v>8413.264228</v>
      </c>
      <c r="L4" s="167">
        <v>6356.718028</v>
      </c>
      <c r="M4" s="167">
        <v>2108.712302</v>
      </c>
      <c r="N4" s="167">
        <v>9893.247452</v>
      </c>
      <c r="O4" s="188">
        <v>19186.098738</v>
      </c>
      <c r="P4" s="167">
        <v>3704.89</v>
      </c>
      <c r="Q4" s="167">
        <v>100.431471</v>
      </c>
    </row>
    <row r="5" ht="19.9" customHeight="1" spans="1:17">
      <c r="A5" s="165"/>
      <c r="B5" s="165" t="s">
        <v>19</v>
      </c>
      <c r="C5" s="166">
        <v>3.17</v>
      </c>
      <c r="D5" s="168">
        <v>8.98</v>
      </c>
      <c r="E5" s="167">
        <v>23.1732762785928</v>
      </c>
      <c r="F5" s="167">
        <v>28.3748473401687</v>
      </c>
      <c r="G5" s="167">
        <v>-14.7736785436626</v>
      </c>
      <c r="H5" s="167">
        <v>27.4210479609005</v>
      </c>
      <c r="I5" s="167">
        <v>-23.0252100358273</v>
      </c>
      <c r="J5" s="167">
        <v>-4.38</v>
      </c>
      <c r="K5" s="167">
        <v>-71.5353993096022</v>
      </c>
      <c r="L5" s="167">
        <v>-0.42977407295357</v>
      </c>
      <c r="M5" s="167">
        <v>-78.409801599412</v>
      </c>
      <c r="N5" s="167">
        <v>24.9038160136113</v>
      </c>
      <c r="O5" s="188">
        <v>2021.98258380642</v>
      </c>
      <c r="P5" s="167">
        <v>822.1</v>
      </c>
      <c r="Q5" s="46">
        <v>0</v>
      </c>
    </row>
    <row r="6" ht="19.9" customHeight="1" spans="1:17">
      <c r="A6" s="165"/>
      <c r="B6" s="165" t="s">
        <v>20</v>
      </c>
      <c r="C6" s="166">
        <v>2.16</v>
      </c>
      <c r="D6" s="168">
        <v>24.6682384534202</v>
      </c>
      <c r="E6" s="167">
        <v>15.2636063961239</v>
      </c>
      <c r="F6" s="167">
        <v>2.08602569282311</v>
      </c>
      <c r="G6" s="167">
        <v>3.7689196729886</v>
      </c>
      <c r="H6" s="167">
        <v>14.9980911643914</v>
      </c>
      <c r="I6" s="167">
        <v>7.20680464937137</v>
      </c>
      <c r="J6" s="167">
        <v>3.30012799811157</v>
      </c>
      <c r="K6" s="167">
        <v>4.85356180381353</v>
      </c>
      <c r="L6" s="167">
        <v>3.66715260357964</v>
      </c>
      <c r="M6" s="167">
        <v>1.21650351241279</v>
      </c>
      <c r="N6" s="167">
        <v>5.70735527227313</v>
      </c>
      <c r="O6" s="167">
        <v>11.0683455880344</v>
      </c>
      <c r="P6" s="173">
        <v>2.13732887783145</v>
      </c>
      <c r="Q6" s="173">
        <v>0.0579383148248374</v>
      </c>
    </row>
    <row r="7" ht="19.9" customHeight="1" spans="1:17">
      <c r="A7" s="165"/>
      <c r="B7" s="169" t="s">
        <v>21</v>
      </c>
      <c r="C7" s="170">
        <f t="shared" si="0"/>
        <v>114831.926231</v>
      </c>
      <c r="D7" s="168">
        <v>23377.299851</v>
      </c>
      <c r="E7" s="168">
        <v>8482.413421</v>
      </c>
      <c r="F7" s="168">
        <v>1421.246448</v>
      </c>
      <c r="G7" s="168">
        <v>2104.146327</v>
      </c>
      <c r="H7" s="168">
        <v>16912.957995</v>
      </c>
      <c r="I7" s="168">
        <v>11316.674515</v>
      </c>
      <c r="J7" s="168">
        <v>5309.59</v>
      </c>
      <c r="K7" s="168">
        <v>6656.938562</v>
      </c>
      <c r="L7" s="168">
        <v>5967.46478</v>
      </c>
      <c r="M7" s="168">
        <v>1768.973337</v>
      </c>
      <c r="N7" s="168">
        <v>9747.0399</v>
      </c>
      <c r="O7" s="168">
        <v>18343.189624</v>
      </c>
      <c r="P7" s="168">
        <v>3323.56</v>
      </c>
      <c r="Q7" s="167">
        <v>100.431471</v>
      </c>
    </row>
    <row r="8" ht="19.9" customHeight="1" spans="1:17">
      <c r="A8" s="171"/>
      <c r="B8" s="165" t="s">
        <v>19</v>
      </c>
      <c r="C8" s="166">
        <v>-7.16</v>
      </c>
      <c r="D8" s="168">
        <v>-3.71</v>
      </c>
      <c r="E8" s="46">
        <v>15.8186030908648</v>
      </c>
      <c r="F8" s="46">
        <v>68.1173808103255</v>
      </c>
      <c r="G8" s="46">
        <v>-48.8606665101502</v>
      </c>
      <c r="H8" s="46">
        <v>27.7593930784876</v>
      </c>
      <c r="I8" s="46">
        <v>-26.2388719286717</v>
      </c>
      <c r="J8" s="46">
        <v>-7.5</v>
      </c>
      <c r="K8" s="46">
        <v>-76.7400888791727</v>
      </c>
      <c r="L8" s="46">
        <v>10.330009108903</v>
      </c>
      <c r="M8" s="46">
        <v>-81.6089255340123</v>
      </c>
      <c r="N8" s="46">
        <v>24.2203336683571</v>
      </c>
      <c r="O8" s="46">
        <v>1928.75683301337</v>
      </c>
      <c r="P8" s="180">
        <v>727.19</v>
      </c>
      <c r="Q8" s="46">
        <v>0</v>
      </c>
    </row>
    <row r="9" ht="19.9" customHeight="1" spans="1:17">
      <c r="A9" s="165" t="s">
        <v>22</v>
      </c>
      <c r="B9" s="172" t="s">
        <v>23</v>
      </c>
      <c r="C9" s="166">
        <f t="shared" si="0"/>
        <v>89393.904867</v>
      </c>
      <c r="D9" s="168">
        <v>34731.082303</v>
      </c>
      <c r="E9" s="173">
        <v>24818.053374</v>
      </c>
      <c r="F9" s="172">
        <v>3049.61</v>
      </c>
      <c r="G9" s="173">
        <v>5590.392426</v>
      </c>
      <c r="H9" s="173">
        <v>13388.4928</v>
      </c>
      <c r="I9" s="173">
        <v>2963.75823</v>
      </c>
      <c r="J9" s="172">
        <v>0</v>
      </c>
      <c r="K9" s="173">
        <v>1369.025343</v>
      </c>
      <c r="L9" s="173">
        <v>2.834</v>
      </c>
      <c r="M9" s="173">
        <v>523.026596</v>
      </c>
      <c r="N9" s="173">
        <v>267.947452</v>
      </c>
      <c r="O9" s="173">
        <v>2590.626943</v>
      </c>
      <c r="P9" s="173">
        <v>0</v>
      </c>
      <c r="Q9" s="173">
        <v>99.0554</v>
      </c>
    </row>
    <row r="10" ht="19.9" customHeight="1" spans="1:17">
      <c r="A10" s="165"/>
      <c r="B10" s="165" t="s">
        <v>19</v>
      </c>
      <c r="C10" s="166">
        <v>30.98</v>
      </c>
      <c r="D10" s="168">
        <v>21.7038079119236</v>
      </c>
      <c r="E10" s="167">
        <v>31.7565096120308</v>
      </c>
      <c r="F10" s="167">
        <v>38.5569155557979</v>
      </c>
      <c r="G10" s="167">
        <v>32.0407034045867</v>
      </c>
      <c r="H10" s="167">
        <v>37.3596028172285</v>
      </c>
      <c r="I10" s="167">
        <v>11.2731656477633</v>
      </c>
      <c r="J10" s="165">
        <v>0</v>
      </c>
      <c r="K10" s="167">
        <v>67.1816218762156</v>
      </c>
      <c r="L10" s="167">
        <v>-99.9086518490117</v>
      </c>
      <c r="M10" s="167">
        <v>32.8675239900185</v>
      </c>
      <c r="N10" s="167">
        <v>80.8101413246287</v>
      </c>
      <c r="O10" s="167">
        <v>274.106988677215</v>
      </c>
      <c r="P10" s="167">
        <v>0</v>
      </c>
      <c r="Q10" s="167">
        <v>0</v>
      </c>
    </row>
    <row r="11" ht="19.9" customHeight="1" spans="1:17">
      <c r="A11" s="165"/>
      <c r="B11" s="165" t="s">
        <v>20</v>
      </c>
      <c r="C11" s="166">
        <v>2.88</v>
      </c>
      <c r="D11" s="168">
        <v>38.8517341922504</v>
      </c>
      <c r="E11" s="167">
        <v>27.7625789039244</v>
      </c>
      <c r="F11" s="167">
        <v>3.41142945320176</v>
      </c>
      <c r="G11" s="167">
        <v>6.25366173937403</v>
      </c>
      <c r="H11" s="167">
        <v>14.9769638320637</v>
      </c>
      <c r="I11" s="167">
        <v>3.31539184288847</v>
      </c>
      <c r="J11" s="165">
        <v>0</v>
      </c>
      <c r="K11" s="167">
        <v>1.53145267010859</v>
      </c>
      <c r="L11" s="180">
        <v>0.0031702385125881</v>
      </c>
      <c r="M11" s="167">
        <v>0.585080824893104</v>
      </c>
      <c r="N11" s="167">
        <v>0.29973794342987</v>
      </c>
      <c r="O11" s="167">
        <v>2.89799058096223</v>
      </c>
      <c r="P11" s="167">
        <v>0</v>
      </c>
      <c r="Q11" s="167">
        <v>0.110807778390903</v>
      </c>
    </row>
    <row r="12" ht="19.9" customHeight="1" spans="1:17">
      <c r="A12" s="165"/>
      <c r="B12" s="165" t="s">
        <v>24</v>
      </c>
      <c r="C12" s="166">
        <f>SUM(D12:Q12)</f>
        <v>34872.171984</v>
      </c>
      <c r="D12" s="168">
        <v>23139.891356</v>
      </c>
      <c r="E12" s="167">
        <v>5848.215168</v>
      </c>
      <c r="F12" s="167">
        <v>386.83</v>
      </c>
      <c r="G12" s="167">
        <v>450.043643</v>
      </c>
      <c r="H12" s="167">
        <v>1502.472708</v>
      </c>
      <c r="I12" s="167">
        <v>1257.623968</v>
      </c>
      <c r="J12" s="165">
        <v>0</v>
      </c>
      <c r="K12" s="167">
        <v>244.4628</v>
      </c>
      <c r="L12" s="180">
        <v>0</v>
      </c>
      <c r="M12" s="167">
        <v>73.442492</v>
      </c>
      <c r="N12" s="167">
        <v>21.973583</v>
      </c>
      <c r="O12" s="167">
        <v>1937.982227</v>
      </c>
      <c r="P12" s="167">
        <v>0</v>
      </c>
      <c r="Q12" s="167">
        <v>9.234039</v>
      </c>
    </row>
    <row r="13" ht="19.9" customHeight="1" spans="1:17">
      <c r="A13" s="165"/>
      <c r="B13" s="165" t="s">
        <v>25</v>
      </c>
      <c r="C13" s="166">
        <f t="shared" ref="C13:C22" si="1">SUM(D13:Q13)</f>
        <v>40122.117226</v>
      </c>
      <c r="D13" s="168">
        <v>6644.110156</v>
      </c>
      <c r="E13" s="167">
        <v>16052.351919</v>
      </c>
      <c r="F13" s="167">
        <v>1994.31</v>
      </c>
      <c r="G13" s="167">
        <v>2929.930955</v>
      </c>
      <c r="H13" s="167">
        <v>9777.534201</v>
      </c>
      <c r="I13" s="167">
        <v>1399.9829</v>
      </c>
      <c r="J13" s="165">
        <v>0</v>
      </c>
      <c r="K13" s="167">
        <v>789.0586</v>
      </c>
      <c r="L13" s="180">
        <v>2.828</v>
      </c>
      <c r="M13" s="167">
        <v>274.811036</v>
      </c>
      <c r="N13" s="167">
        <v>187.441089</v>
      </c>
      <c r="O13" s="167">
        <v>0</v>
      </c>
      <c r="P13" s="167">
        <v>0</v>
      </c>
      <c r="Q13" s="167">
        <v>69.75837</v>
      </c>
    </row>
    <row r="14" ht="19.9" customHeight="1" spans="1:17">
      <c r="A14" s="165"/>
      <c r="B14" s="165" t="s">
        <v>26</v>
      </c>
      <c r="C14" s="166">
        <v>0</v>
      </c>
      <c r="D14" s="168">
        <v>0</v>
      </c>
      <c r="E14" s="46">
        <v>0</v>
      </c>
      <c r="F14" s="5">
        <v>0.04</v>
      </c>
      <c r="G14" s="46">
        <v>0</v>
      </c>
      <c r="H14" s="46">
        <v>0</v>
      </c>
      <c r="I14" s="46">
        <v>0</v>
      </c>
      <c r="J14" s="165">
        <v>0</v>
      </c>
      <c r="K14" s="167">
        <v>0</v>
      </c>
      <c r="L14" s="180">
        <v>0</v>
      </c>
      <c r="M14" s="167">
        <v>0</v>
      </c>
      <c r="N14" s="180">
        <v>0</v>
      </c>
      <c r="O14" s="180">
        <v>0</v>
      </c>
      <c r="P14" s="180">
        <v>0</v>
      </c>
      <c r="Q14" s="180">
        <v>0</v>
      </c>
    </row>
    <row r="15" ht="19.9" customHeight="1" spans="1:17">
      <c r="A15" s="165"/>
      <c r="B15" s="165" t="s">
        <v>27</v>
      </c>
      <c r="C15" s="166">
        <f t="shared" si="1"/>
        <v>321.8046</v>
      </c>
      <c r="D15" s="168">
        <v>0</v>
      </c>
      <c r="E15" s="46">
        <v>1.662451</v>
      </c>
      <c r="F15" s="46">
        <v>114.35</v>
      </c>
      <c r="G15" s="46">
        <v>0.089999</v>
      </c>
      <c r="H15" s="46">
        <v>170.893925</v>
      </c>
      <c r="I15" s="46">
        <v>20.198041</v>
      </c>
      <c r="J15" s="165">
        <v>0</v>
      </c>
      <c r="K15" s="167">
        <v>0</v>
      </c>
      <c r="L15" s="180">
        <v>0</v>
      </c>
      <c r="M15" s="167">
        <v>14.353212</v>
      </c>
      <c r="N15" s="167">
        <v>0.256972</v>
      </c>
      <c r="O15" s="167">
        <v>0</v>
      </c>
      <c r="P15" s="180">
        <v>0</v>
      </c>
      <c r="Q15" s="167">
        <v>0</v>
      </c>
    </row>
    <row r="16" ht="19.9" customHeight="1" spans="1:17">
      <c r="A16" s="165"/>
      <c r="B16" s="174" t="s">
        <v>28</v>
      </c>
      <c r="C16" s="166">
        <f t="shared" si="1"/>
        <v>10300.6206</v>
      </c>
      <c r="D16" s="168">
        <v>2418.39552</v>
      </c>
      <c r="E16" s="46">
        <v>2635.970901</v>
      </c>
      <c r="F16" s="167">
        <v>478.31</v>
      </c>
      <c r="G16" s="167">
        <v>2063.015726</v>
      </c>
      <c r="H16" s="167">
        <v>1604.993108</v>
      </c>
      <c r="I16" s="167">
        <v>0</v>
      </c>
      <c r="J16" s="167">
        <v>0</v>
      </c>
      <c r="K16" s="167">
        <v>309.653</v>
      </c>
      <c r="L16" s="180">
        <v>0.006</v>
      </c>
      <c r="M16" s="167">
        <v>121.309607</v>
      </c>
      <c r="N16" s="167">
        <v>50.647886</v>
      </c>
      <c r="O16" s="167">
        <v>600.034442</v>
      </c>
      <c r="P16" s="180">
        <v>0</v>
      </c>
      <c r="Q16" s="167">
        <v>18.28441</v>
      </c>
    </row>
    <row r="17" ht="19.9" customHeight="1" spans="1:17">
      <c r="A17" s="165"/>
      <c r="B17" s="174" t="s">
        <v>29</v>
      </c>
      <c r="C17" s="166">
        <f t="shared" si="1"/>
        <v>1884.808942</v>
      </c>
      <c r="D17" s="168">
        <v>1009.553309</v>
      </c>
      <c r="E17" s="167">
        <v>94.872729</v>
      </c>
      <c r="F17" s="167">
        <v>0.22</v>
      </c>
      <c r="G17" s="167">
        <v>142.441409</v>
      </c>
      <c r="H17" s="167">
        <v>299.512358</v>
      </c>
      <c r="I17" s="167">
        <v>233.435622</v>
      </c>
      <c r="J17" s="167">
        <v>0</v>
      </c>
      <c r="K17" s="167">
        <v>25.728302</v>
      </c>
      <c r="L17" s="180">
        <v>0</v>
      </c>
      <c r="M17" s="167">
        <v>24.830145</v>
      </c>
      <c r="N17" s="167">
        <v>1.85356</v>
      </c>
      <c r="O17" s="167">
        <v>50.722078</v>
      </c>
      <c r="P17" s="180">
        <v>0</v>
      </c>
      <c r="Q17" s="167">
        <v>1.63943</v>
      </c>
    </row>
    <row r="18" ht="19.9" customHeight="1" spans="1:17">
      <c r="A18" s="165"/>
      <c r="B18" s="174" t="s">
        <v>30</v>
      </c>
      <c r="C18" s="166">
        <f t="shared" si="1"/>
        <v>134.075736</v>
      </c>
      <c r="D18" s="168">
        <v>22.59326</v>
      </c>
      <c r="E18" s="167">
        <v>43.188568</v>
      </c>
      <c r="F18" s="167">
        <v>55.97</v>
      </c>
      <c r="G18" s="167">
        <v>0</v>
      </c>
      <c r="H18" s="167">
        <v>0</v>
      </c>
      <c r="I18" s="167">
        <v>0</v>
      </c>
      <c r="J18" s="167">
        <v>0</v>
      </c>
      <c r="K18" s="167">
        <v>0.112264</v>
      </c>
      <c r="L18" s="180">
        <v>0</v>
      </c>
      <c r="M18" s="167">
        <v>6.298131</v>
      </c>
      <c r="N18" s="167">
        <v>5.774362</v>
      </c>
      <c r="O18" s="167">
        <v>0</v>
      </c>
      <c r="P18" s="180">
        <v>0</v>
      </c>
      <c r="Q18" s="167">
        <v>0.139151</v>
      </c>
    </row>
    <row r="19" ht="19.9" customHeight="1" spans="1:17">
      <c r="A19" s="165"/>
      <c r="B19" s="174" t="s">
        <v>31</v>
      </c>
      <c r="C19" s="166">
        <f t="shared" si="1"/>
        <v>1758.265779</v>
      </c>
      <c r="D19" s="168">
        <v>1496.538702</v>
      </c>
      <c r="E19" s="46">
        <v>141.791638</v>
      </c>
      <c r="F19" s="46">
        <v>19.58</v>
      </c>
      <c r="G19" s="46">
        <v>4.870694</v>
      </c>
      <c r="H19" s="46">
        <v>33.0865</v>
      </c>
      <c r="I19" s="46">
        <v>52.517699</v>
      </c>
      <c r="J19" s="167">
        <v>0</v>
      </c>
      <c r="K19" s="167">
        <v>0.010377</v>
      </c>
      <c r="L19" s="180">
        <v>0</v>
      </c>
      <c r="M19" s="167">
        <v>7.981973</v>
      </c>
      <c r="N19" s="167">
        <v>0</v>
      </c>
      <c r="O19" s="167">
        <v>1.888196</v>
      </c>
      <c r="P19" s="180">
        <v>0</v>
      </c>
      <c r="Q19" s="167">
        <v>0</v>
      </c>
    </row>
    <row r="20" ht="19.9" customHeight="1" spans="1:17">
      <c r="A20" s="165"/>
      <c r="B20" s="175" t="s">
        <v>32</v>
      </c>
      <c r="C20" s="166">
        <f t="shared" si="1"/>
        <v>36216.802338</v>
      </c>
      <c r="D20" s="168">
        <v>15716.487217</v>
      </c>
      <c r="E20" s="167">
        <v>7707.959724</v>
      </c>
      <c r="F20" s="167">
        <v>1198.129507</v>
      </c>
      <c r="G20" s="167">
        <v>1861.676825</v>
      </c>
      <c r="H20" s="167">
        <v>4659.95175</v>
      </c>
      <c r="I20" s="167">
        <v>2039.341867</v>
      </c>
      <c r="J20" s="165">
        <v>0</v>
      </c>
      <c r="K20" s="167">
        <v>615.239179</v>
      </c>
      <c r="L20" s="180">
        <v>0</v>
      </c>
      <c r="M20" s="167">
        <v>257.82694</v>
      </c>
      <c r="N20" s="167">
        <v>121.7399</v>
      </c>
      <c r="O20" s="167">
        <v>1939.394029</v>
      </c>
      <c r="P20" s="180">
        <v>0</v>
      </c>
      <c r="Q20" s="167">
        <v>99.0554</v>
      </c>
    </row>
    <row r="21" ht="19.9" customHeight="1" spans="1:17">
      <c r="A21" s="165"/>
      <c r="B21" s="176" t="s">
        <v>33</v>
      </c>
      <c r="C21" s="166">
        <f t="shared" si="1"/>
        <v>16987.8859784453</v>
      </c>
      <c r="D21" s="177">
        <v>3700.399665</v>
      </c>
      <c r="E21" s="167">
        <v>4811.884526</v>
      </c>
      <c r="F21" s="167">
        <v>498.481281445304</v>
      </c>
      <c r="G21" s="178">
        <v>1534.028748</v>
      </c>
      <c r="H21" s="178">
        <v>3679.707391</v>
      </c>
      <c r="I21" s="167">
        <v>611.380743</v>
      </c>
      <c r="J21" s="165"/>
      <c r="K21" s="167">
        <v>57.4386</v>
      </c>
      <c r="L21" s="180">
        <v>0</v>
      </c>
      <c r="M21" s="167">
        <v>238.403696</v>
      </c>
      <c r="N21" s="167">
        <v>64.307211</v>
      </c>
      <c r="O21" s="167">
        <v>1712.963777</v>
      </c>
      <c r="P21" s="180">
        <v>0</v>
      </c>
      <c r="Q21" s="167">
        <v>78.89034</v>
      </c>
    </row>
    <row r="22" ht="19.9" customHeight="1" spans="1:17">
      <c r="A22" s="165"/>
      <c r="B22" s="175" t="s">
        <v>34</v>
      </c>
      <c r="C22" s="179">
        <f t="shared" si="1"/>
        <v>12334</v>
      </c>
      <c r="D22" s="5">
        <v>2988</v>
      </c>
      <c r="E22" s="5">
        <v>3440</v>
      </c>
      <c r="F22" s="5">
        <v>295</v>
      </c>
      <c r="G22" s="5">
        <v>757</v>
      </c>
      <c r="H22" s="5">
        <v>2259</v>
      </c>
      <c r="I22" s="5">
        <v>737</v>
      </c>
      <c r="J22" s="165">
        <v>0</v>
      </c>
      <c r="K22" s="165">
        <v>369</v>
      </c>
      <c r="L22" s="165">
        <v>0</v>
      </c>
      <c r="M22" s="165">
        <v>350</v>
      </c>
      <c r="N22" s="165">
        <v>89</v>
      </c>
      <c r="O22" s="165">
        <v>953</v>
      </c>
      <c r="P22" s="180">
        <v>0</v>
      </c>
      <c r="Q22" s="180">
        <v>97</v>
      </c>
    </row>
    <row r="23" ht="19.9" customHeight="1" spans="1:17">
      <c r="A23" s="165"/>
      <c r="B23" s="175" t="s">
        <v>35</v>
      </c>
      <c r="C23" s="129" t="s">
        <v>36</v>
      </c>
      <c r="D23" s="167">
        <v>1516.06015729585</v>
      </c>
      <c r="E23" s="167">
        <v>885.005717981889</v>
      </c>
      <c r="F23" s="167">
        <v>5390.90476021314</v>
      </c>
      <c r="G23" s="167">
        <v>6148.20615918098</v>
      </c>
      <c r="H23" s="167">
        <v>1006.37951910112</v>
      </c>
      <c r="I23" s="167">
        <v>486.487455197133</v>
      </c>
      <c r="J23" s="165">
        <v>0</v>
      </c>
      <c r="K23" s="167">
        <v>1535.41358024691</v>
      </c>
      <c r="L23" s="165">
        <v>0</v>
      </c>
      <c r="M23" s="167">
        <v>6935.41875</v>
      </c>
      <c r="N23" s="167">
        <v>2319.88416988417</v>
      </c>
      <c r="O23" s="167">
        <v>1735.12</v>
      </c>
      <c r="P23" s="180">
        <v>0</v>
      </c>
      <c r="Q23" s="167">
        <v>0.0650345360824742</v>
      </c>
    </row>
    <row r="24" ht="19.9" customHeight="1" spans="1:17">
      <c r="A24" s="165"/>
      <c r="B24" s="175" t="s">
        <v>37</v>
      </c>
      <c r="C24" s="129" t="s">
        <v>36</v>
      </c>
      <c r="D24" s="167">
        <v>2587.08609366077</v>
      </c>
      <c r="E24" s="167">
        <v>1976.54036363636</v>
      </c>
      <c r="F24" s="167">
        <v>5770.11288973384</v>
      </c>
      <c r="G24" s="167">
        <v>4708.3379489125</v>
      </c>
      <c r="H24" s="167">
        <v>1382.21878395062</v>
      </c>
      <c r="I24" s="167">
        <v>6653.43137254902</v>
      </c>
      <c r="J24" s="165">
        <v>0</v>
      </c>
      <c r="K24" s="167">
        <v>5993.66265060241</v>
      </c>
      <c r="L24" s="165">
        <v>0</v>
      </c>
      <c r="M24" s="167">
        <v>3579.57096774194</v>
      </c>
      <c r="N24" s="167">
        <v>5722.38095238095</v>
      </c>
      <c r="O24" s="167">
        <v>7268.42</v>
      </c>
      <c r="P24" s="180">
        <v>0</v>
      </c>
      <c r="Q24" s="167">
        <v>0.126167</v>
      </c>
    </row>
    <row r="25" ht="19.9" customHeight="1" spans="1:17">
      <c r="A25" s="165"/>
      <c r="B25" s="174" t="s">
        <v>38</v>
      </c>
      <c r="C25" s="129" t="s">
        <v>36</v>
      </c>
      <c r="D25" s="167">
        <v>24.6129541864139</v>
      </c>
      <c r="E25" s="167">
        <v>31.450337789277</v>
      </c>
      <c r="F25" s="167">
        <v>50.1694915254237</v>
      </c>
      <c r="G25" s="167">
        <v>21.664464993395</v>
      </c>
      <c r="H25" s="167">
        <v>19.079238601151</v>
      </c>
      <c r="I25" s="167">
        <v>4.44444444444444</v>
      </c>
      <c r="J25" s="165">
        <v>0</v>
      </c>
      <c r="K25" s="167">
        <v>18.8271604938272</v>
      </c>
      <c r="L25" s="165">
        <v>0</v>
      </c>
      <c r="M25" s="167">
        <v>13.7142857142857</v>
      </c>
      <c r="N25" s="167">
        <v>19.6</v>
      </c>
      <c r="O25" s="167">
        <v>23.3</v>
      </c>
      <c r="P25" s="180">
        <v>0</v>
      </c>
      <c r="Q25" s="167">
        <v>15.4639175257732</v>
      </c>
    </row>
    <row r="26" ht="19.9" customHeight="1" spans="1:17">
      <c r="A26" s="165" t="s">
        <v>39</v>
      </c>
      <c r="B26" s="165" t="s">
        <v>23</v>
      </c>
      <c r="C26" s="166">
        <f>SUM(D26:Q26)</f>
        <v>1117.560774</v>
      </c>
      <c r="D26" s="167">
        <v>380.971145</v>
      </c>
      <c r="E26" s="167">
        <v>167.885125</v>
      </c>
      <c r="F26" s="165">
        <v>0</v>
      </c>
      <c r="G26" s="167">
        <v>94.960762</v>
      </c>
      <c r="H26" s="180">
        <v>0</v>
      </c>
      <c r="I26" s="167">
        <v>70.521883</v>
      </c>
      <c r="J26" s="165">
        <v>0</v>
      </c>
      <c r="K26" s="167">
        <v>15.690449</v>
      </c>
      <c r="L26" s="167">
        <v>2.881926</v>
      </c>
      <c r="M26" s="167">
        <v>2.885618</v>
      </c>
      <c r="N26" s="165">
        <v>0</v>
      </c>
      <c r="O26" s="167">
        <v>56.527795</v>
      </c>
      <c r="P26" s="165">
        <v>323.86</v>
      </c>
      <c r="Q26" s="167">
        <v>1.376071</v>
      </c>
    </row>
    <row r="27" ht="19.9" customHeight="1" spans="1:17">
      <c r="A27" s="165"/>
      <c r="B27" s="165" t="s">
        <v>19</v>
      </c>
      <c r="C27" s="166">
        <v>-78.8</v>
      </c>
      <c r="D27" s="167">
        <v>-90.9879614723384</v>
      </c>
      <c r="E27" s="167">
        <v>68.1684956418964</v>
      </c>
      <c r="F27" s="165">
        <v>0</v>
      </c>
      <c r="G27" s="167">
        <v>127.33076017853</v>
      </c>
      <c r="H27" s="167" t="s">
        <v>40</v>
      </c>
      <c r="I27" s="167">
        <v>-91.9820568635717</v>
      </c>
      <c r="J27" s="165">
        <v>0</v>
      </c>
      <c r="K27" s="167">
        <v>-23.8493845080593</v>
      </c>
      <c r="L27" s="167">
        <v>-80.1399090436852</v>
      </c>
      <c r="M27" s="167">
        <v>300.780277777778</v>
      </c>
      <c r="N27" s="165">
        <v>0</v>
      </c>
      <c r="O27" s="165">
        <v>0</v>
      </c>
      <c r="P27" s="167">
        <v>371.25</v>
      </c>
      <c r="Q27" s="165">
        <v>0</v>
      </c>
    </row>
    <row r="28" ht="19.9" customHeight="1" spans="1:17">
      <c r="A28" s="165"/>
      <c r="B28" s="165" t="s">
        <v>20</v>
      </c>
      <c r="C28" s="166">
        <v>0.7</v>
      </c>
      <c r="D28" s="167">
        <v>34.0895237076387</v>
      </c>
      <c r="E28" s="167">
        <v>15.0224604250471</v>
      </c>
      <c r="F28" s="165">
        <v>0</v>
      </c>
      <c r="G28" s="167">
        <v>8.49714522997387</v>
      </c>
      <c r="H28" s="180">
        <v>0</v>
      </c>
      <c r="I28" s="167">
        <v>6.31033986166018</v>
      </c>
      <c r="J28" s="165">
        <v>0</v>
      </c>
      <c r="K28" s="167">
        <v>1.40399067013066</v>
      </c>
      <c r="L28" s="167">
        <v>0.257876445473739</v>
      </c>
      <c r="M28" s="167">
        <v>0.258206807820547</v>
      </c>
      <c r="N28" s="167">
        <v>0</v>
      </c>
      <c r="O28" s="167">
        <v>5.05814057858119</v>
      </c>
      <c r="P28" s="167">
        <v>28.9791846255334</v>
      </c>
      <c r="Q28" s="167">
        <v>0.123131648140685</v>
      </c>
    </row>
    <row r="29" ht="19.9" customHeight="1" spans="1:17">
      <c r="A29" s="165"/>
      <c r="B29" s="165" t="s">
        <v>41</v>
      </c>
      <c r="C29" s="166">
        <f t="shared" ref="C29:C37" si="2">SUM(D29:Q29)</f>
        <v>197.793391</v>
      </c>
      <c r="D29" s="167">
        <v>160.493747</v>
      </c>
      <c r="E29" s="167">
        <v>7.799366</v>
      </c>
      <c r="F29" s="165">
        <v>0</v>
      </c>
      <c r="G29" s="167">
        <v>25.833026</v>
      </c>
      <c r="H29" s="180">
        <v>0</v>
      </c>
      <c r="I29" s="165">
        <v>0.147</v>
      </c>
      <c r="J29" s="165">
        <v>0</v>
      </c>
      <c r="K29" s="167">
        <v>4.1652</v>
      </c>
      <c r="L29" s="167">
        <v>-0.644948</v>
      </c>
      <c r="M29" s="167">
        <v>0</v>
      </c>
      <c r="N29" s="165">
        <v>0</v>
      </c>
      <c r="O29" s="165">
        <v>0</v>
      </c>
      <c r="P29" s="165">
        <v>0</v>
      </c>
      <c r="Q29" s="165">
        <v>0</v>
      </c>
    </row>
    <row r="30" ht="19.9" customHeight="1" spans="1:17">
      <c r="A30" s="165"/>
      <c r="B30" s="165" t="s">
        <v>25</v>
      </c>
      <c r="C30" s="166">
        <f t="shared" si="2"/>
        <v>15.244123</v>
      </c>
      <c r="D30" s="167">
        <v>13.522813</v>
      </c>
      <c r="E30" s="167">
        <v>0.8306</v>
      </c>
      <c r="F30" s="165">
        <v>0</v>
      </c>
      <c r="G30" s="167">
        <v>0</v>
      </c>
      <c r="H30" s="180">
        <v>0</v>
      </c>
      <c r="I30" s="165">
        <v>0</v>
      </c>
      <c r="J30" s="165">
        <v>0</v>
      </c>
      <c r="K30" s="165">
        <v>0</v>
      </c>
      <c r="L30" s="167">
        <v>0.89071</v>
      </c>
      <c r="M30" s="165">
        <v>0</v>
      </c>
      <c r="N30" s="165">
        <v>0</v>
      </c>
      <c r="O30" s="165">
        <v>0</v>
      </c>
      <c r="P30" s="165">
        <v>0</v>
      </c>
      <c r="Q30" s="165">
        <v>0</v>
      </c>
    </row>
    <row r="31" ht="19.9" customHeight="1" spans="1:17">
      <c r="A31" s="165"/>
      <c r="B31" s="165" t="s">
        <v>28</v>
      </c>
      <c r="C31" s="166">
        <f t="shared" si="2"/>
        <v>16.214265</v>
      </c>
      <c r="D31" s="167">
        <v>12.283435</v>
      </c>
      <c r="E31" s="167">
        <v>1.16025</v>
      </c>
      <c r="F31" s="165">
        <v>0</v>
      </c>
      <c r="G31" s="165">
        <v>0</v>
      </c>
      <c r="H31" s="180">
        <v>0</v>
      </c>
      <c r="I31" s="165">
        <v>0</v>
      </c>
      <c r="J31" s="165">
        <v>0</v>
      </c>
      <c r="K31" s="165">
        <v>0</v>
      </c>
      <c r="L31" s="167">
        <v>2.77058</v>
      </c>
      <c r="M31" s="165">
        <v>0</v>
      </c>
      <c r="N31" s="165">
        <v>0</v>
      </c>
      <c r="O31" s="165">
        <v>0</v>
      </c>
      <c r="P31" s="165">
        <v>0</v>
      </c>
      <c r="Q31" s="165">
        <v>0</v>
      </c>
    </row>
    <row r="32" ht="19.9" customHeight="1" spans="1:17">
      <c r="A32" s="165"/>
      <c r="B32" s="165" t="s">
        <v>29</v>
      </c>
      <c r="C32" s="166">
        <f t="shared" si="2"/>
        <v>224.035071</v>
      </c>
      <c r="D32" s="167">
        <v>59.452973</v>
      </c>
      <c r="E32" s="167">
        <v>26.305571</v>
      </c>
      <c r="F32" s="165">
        <v>0</v>
      </c>
      <c r="G32" s="167">
        <v>20.571148</v>
      </c>
      <c r="H32" s="180">
        <v>0</v>
      </c>
      <c r="I32" s="167">
        <v>63.4466</v>
      </c>
      <c r="J32" s="165">
        <v>0</v>
      </c>
      <c r="K32" s="167">
        <v>1.943483</v>
      </c>
      <c r="L32" s="167">
        <v>0</v>
      </c>
      <c r="M32" s="167">
        <v>1.1964</v>
      </c>
      <c r="N32" s="167">
        <v>0</v>
      </c>
      <c r="O32" s="167">
        <v>50.584384</v>
      </c>
      <c r="P32" s="167">
        <v>0</v>
      </c>
      <c r="Q32" s="167">
        <v>0.534512</v>
      </c>
    </row>
    <row r="33" ht="19.9" customHeight="1" spans="1:17">
      <c r="A33" s="165"/>
      <c r="B33" s="165" t="s">
        <v>30</v>
      </c>
      <c r="C33" s="166">
        <f t="shared" si="2"/>
        <v>0</v>
      </c>
      <c r="D33" s="165">
        <v>0</v>
      </c>
      <c r="E33" s="165">
        <v>0</v>
      </c>
      <c r="F33" s="165">
        <v>0</v>
      </c>
      <c r="G33" s="165">
        <v>0</v>
      </c>
      <c r="H33" s="180">
        <v>0</v>
      </c>
      <c r="I33" s="165">
        <v>0</v>
      </c>
      <c r="J33" s="165">
        <v>0</v>
      </c>
      <c r="K33" s="165">
        <v>0</v>
      </c>
      <c r="L33" s="165">
        <v>0</v>
      </c>
      <c r="M33" s="165">
        <v>0</v>
      </c>
      <c r="N33" s="165">
        <v>0</v>
      </c>
      <c r="O33" s="165">
        <v>0</v>
      </c>
      <c r="P33" s="165">
        <v>0</v>
      </c>
      <c r="Q33" s="165">
        <v>0</v>
      </c>
    </row>
    <row r="34" ht="19.9" customHeight="1" spans="1:17">
      <c r="A34" s="165"/>
      <c r="B34" s="165" t="s">
        <v>31</v>
      </c>
      <c r="C34" s="166">
        <f t="shared" si="2"/>
        <v>664.273924</v>
      </c>
      <c r="D34" s="167">
        <v>135.218177</v>
      </c>
      <c r="E34" s="167">
        <v>131.789338</v>
      </c>
      <c r="F34" s="165">
        <v>0</v>
      </c>
      <c r="G34" s="167">
        <v>48.556588</v>
      </c>
      <c r="H34" s="180">
        <v>0</v>
      </c>
      <c r="I34" s="167">
        <v>6.928283</v>
      </c>
      <c r="J34" s="165">
        <v>0</v>
      </c>
      <c r="K34" s="167">
        <v>9.581766</v>
      </c>
      <c r="L34" s="167">
        <v>-0.134416</v>
      </c>
      <c r="M34" s="167">
        <v>1.689218</v>
      </c>
      <c r="N34" s="167">
        <v>0</v>
      </c>
      <c r="O34" s="167">
        <v>5.943411</v>
      </c>
      <c r="P34" s="167">
        <v>323.86</v>
      </c>
      <c r="Q34" s="167">
        <v>0.841559</v>
      </c>
    </row>
    <row r="35" ht="19.9" customHeight="1" spans="1:17">
      <c r="A35" s="165"/>
      <c r="B35" s="165" t="s">
        <v>42</v>
      </c>
      <c r="C35" s="166">
        <f t="shared" si="2"/>
        <v>0</v>
      </c>
      <c r="D35" s="165">
        <v>0</v>
      </c>
      <c r="E35" s="167">
        <v>0</v>
      </c>
      <c r="F35" s="165">
        <v>0</v>
      </c>
      <c r="G35" s="165">
        <v>0</v>
      </c>
      <c r="H35" s="180">
        <v>0</v>
      </c>
      <c r="I35" s="165">
        <v>0</v>
      </c>
      <c r="J35" s="165">
        <v>0</v>
      </c>
      <c r="K35" s="165">
        <v>0</v>
      </c>
      <c r="L35" s="165">
        <v>0</v>
      </c>
      <c r="M35" s="165">
        <v>0</v>
      </c>
      <c r="N35" s="165">
        <v>0</v>
      </c>
      <c r="O35" s="165">
        <v>0</v>
      </c>
      <c r="P35" s="165">
        <v>0</v>
      </c>
      <c r="Q35" s="165">
        <v>0</v>
      </c>
    </row>
    <row r="36" ht="19.9" customHeight="1" spans="1:17">
      <c r="A36" s="165"/>
      <c r="B36" s="174" t="s">
        <v>32</v>
      </c>
      <c r="C36" s="166">
        <f t="shared" si="2"/>
        <v>991.298381</v>
      </c>
      <c r="D36" s="167">
        <v>276.984956</v>
      </c>
      <c r="E36" s="167">
        <v>158.680574</v>
      </c>
      <c r="F36" s="165">
        <v>0</v>
      </c>
      <c r="G36" s="167">
        <v>84.396582</v>
      </c>
      <c r="H36" s="180">
        <v>0</v>
      </c>
      <c r="I36" s="167">
        <v>70.521883</v>
      </c>
      <c r="J36" s="165">
        <v>0</v>
      </c>
      <c r="K36" s="167">
        <v>15.690449</v>
      </c>
      <c r="L36" s="167">
        <v>0.374453</v>
      </c>
      <c r="M36" s="167">
        <v>2.885618</v>
      </c>
      <c r="N36" s="165">
        <v>0</v>
      </c>
      <c r="O36" s="167">
        <v>56.527795</v>
      </c>
      <c r="P36" s="167">
        <v>323.86</v>
      </c>
      <c r="Q36" s="167">
        <v>1.376071</v>
      </c>
    </row>
    <row r="37" ht="19.9" customHeight="1" spans="1:17">
      <c r="A37" s="165" t="s">
        <v>43</v>
      </c>
      <c r="B37" s="165" t="s">
        <v>44</v>
      </c>
      <c r="C37" s="166">
        <f t="shared" si="2"/>
        <v>81643.517326</v>
      </c>
      <c r="D37" s="167">
        <v>7648.38034</v>
      </c>
      <c r="E37" s="167">
        <v>813.931071</v>
      </c>
      <c r="F37" s="167">
        <v>82.11</v>
      </c>
      <c r="G37" s="167">
        <v>847.769979</v>
      </c>
      <c r="H37" s="167">
        <v>12572.576458</v>
      </c>
      <c r="I37" s="167">
        <v>9458.143844</v>
      </c>
      <c r="J37" s="167">
        <v>5720.51</v>
      </c>
      <c r="K37" s="167">
        <v>7026.410936</v>
      </c>
      <c r="L37" s="167">
        <v>6347.66825</v>
      </c>
      <c r="M37" s="167">
        <v>1580.742448</v>
      </c>
      <c r="N37" s="167">
        <v>9625.3</v>
      </c>
      <c r="O37" s="167">
        <v>16538.944</v>
      </c>
      <c r="P37" s="167">
        <v>3381.03</v>
      </c>
      <c r="Q37" s="180">
        <v>0</v>
      </c>
    </row>
    <row r="38" ht="19.9" customHeight="1" spans="1:17">
      <c r="A38" s="165"/>
      <c r="B38" s="165" t="s">
        <v>19</v>
      </c>
      <c r="C38" s="166">
        <v>-12.47</v>
      </c>
      <c r="D38" s="167">
        <v>18.1910456748282</v>
      </c>
      <c r="E38" s="167">
        <v>-53.4375620367241</v>
      </c>
      <c r="F38" s="167">
        <v>-64.8501712328767</v>
      </c>
      <c r="G38" s="167">
        <v>-74.9920687714498</v>
      </c>
      <c r="H38" s="167">
        <v>18.039459816197</v>
      </c>
      <c r="I38" s="167">
        <v>-25.4453685164883</v>
      </c>
      <c r="J38" s="167">
        <v>-4.38</v>
      </c>
      <c r="K38" s="167">
        <v>-75.5307853679253</v>
      </c>
      <c r="L38" s="167">
        <v>94.3389916959213</v>
      </c>
      <c r="M38" s="167">
        <v>-83.1339412887266</v>
      </c>
      <c r="N38" s="167">
        <v>23.8378899967835</v>
      </c>
      <c r="O38" s="178">
        <v>7713.32242358848</v>
      </c>
      <c r="P38" s="167">
        <v>743.32</v>
      </c>
      <c r="Q38" s="180">
        <v>0</v>
      </c>
    </row>
    <row r="39" ht="19.9" customHeight="1" spans="1:17">
      <c r="A39" s="165"/>
      <c r="B39" s="165" t="s">
        <v>20</v>
      </c>
      <c r="C39" s="166">
        <v>1.80694890659375</v>
      </c>
      <c r="D39" s="167">
        <v>9.36801915265392</v>
      </c>
      <c r="E39" s="167">
        <v>0.996932882925657</v>
      </c>
      <c r="F39" s="167">
        <v>0.100571365234226</v>
      </c>
      <c r="G39" s="167">
        <v>1.03838002913922</v>
      </c>
      <c r="H39" s="167">
        <v>15.3993567031147</v>
      </c>
      <c r="I39" s="167">
        <v>11.5846844351817</v>
      </c>
      <c r="J39" s="167">
        <v>7.00669224864258</v>
      </c>
      <c r="K39" s="167">
        <v>8.60620802009762</v>
      </c>
      <c r="L39" s="167">
        <v>7.77485887171416</v>
      </c>
      <c r="M39" s="167">
        <v>1.93615182169105</v>
      </c>
      <c r="N39" s="167">
        <v>11.7894234781268</v>
      </c>
      <c r="O39" s="167">
        <v>20.2575103837828</v>
      </c>
      <c r="P39" s="167">
        <v>4.14121060769547</v>
      </c>
      <c r="Q39" s="180">
        <v>0</v>
      </c>
    </row>
    <row r="40" ht="19.9" customHeight="1" spans="1:17">
      <c r="A40" s="165"/>
      <c r="B40" s="165" t="s">
        <v>21</v>
      </c>
      <c r="C40" s="166">
        <f t="shared" ref="C40:C42" si="3">SUM(D40:Q40)</f>
        <v>76761.791554</v>
      </c>
      <c r="D40" s="167">
        <v>7383.827678</v>
      </c>
      <c r="E40" s="167">
        <v>2.049626</v>
      </c>
      <c r="F40" s="167">
        <v>9.215443</v>
      </c>
      <c r="G40" s="167">
        <v>158.07292</v>
      </c>
      <c r="H40" s="167">
        <v>12220.564009</v>
      </c>
      <c r="I40" s="167">
        <v>9206.810765</v>
      </c>
      <c r="J40" s="167">
        <v>5309.59</v>
      </c>
      <c r="K40" s="167">
        <v>6026.008934</v>
      </c>
      <c r="L40" s="167">
        <v>5966.8162</v>
      </c>
      <c r="M40" s="167">
        <v>1506.568179</v>
      </c>
      <c r="N40" s="167">
        <v>9625.3</v>
      </c>
      <c r="O40" s="167">
        <v>16347.2678</v>
      </c>
      <c r="P40" s="167">
        <v>2999.7</v>
      </c>
      <c r="Q40" s="180">
        <v>0</v>
      </c>
    </row>
    <row r="41" ht="19.9" customHeight="1" spans="1:17">
      <c r="A41" s="165"/>
      <c r="B41" s="165" t="s">
        <v>45</v>
      </c>
      <c r="C41" s="166">
        <f t="shared" si="3"/>
        <v>69781.174928</v>
      </c>
      <c r="D41" s="167">
        <v>7028.54</v>
      </c>
      <c r="E41" s="167">
        <v>2.27373675443232e-17</v>
      </c>
      <c r="F41" s="167">
        <v>2.748629</v>
      </c>
      <c r="G41" s="167">
        <v>-10.56418</v>
      </c>
      <c r="H41" s="167">
        <v>11642.1</v>
      </c>
      <c r="I41" s="167">
        <v>8160.4</v>
      </c>
      <c r="J41" s="167">
        <v>4932.49</v>
      </c>
      <c r="K41" s="167">
        <v>5225.224</v>
      </c>
      <c r="L41" s="167">
        <v>5500</v>
      </c>
      <c r="M41" s="167">
        <v>1492.336479</v>
      </c>
      <c r="N41" s="167">
        <v>9055.4</v>
      </c>
      <c r="O41" s="167">
        <v>14147.1</v>
      </c>
      <c r="P41" s="167">
        <v>2605.4</v>
      </c>
      <c r="Q41" s="180">
        <v>0</v>
      </c>
    </row>
    <row r="42" ht="19.9" customHeight="1" spans="1:17">
      <c r="A42" s="169" t="s">
        <v>46</v>
      </c>
      <c r="B42" s="165" t="s">
        <v>23</v>
      </c>
      <c r="C42" s="166">
        <f t="shared" si="3"/>
        <v>495.787667</v>
      </c>
      <c r="D42" s="180">
        <v>0</v>
      </c>
      <c r="E42" s="167">
        <v>1.701752</v>
      </c>
      <c r="F42" s="167">
        <v>484.24</v>
      </c>
      <c r="G42" s="180">
        <v>0</v>
      </c>
      <c r="H42" s="167">
        <v>6.824629</v>
      </c>
      <c r="I42" s="180">
        <v>0</v>
      </c>
      <c r="J42" s="180">
        <v>0</v>
      </c>
      <c r="K42" s="180">
        <v>0</v>
      </c>
      <c r="L42" s="167">
        <v>2.525478</v>
      </c>
      <c r="M42" s="167">
        <v>0.495808</v>
      </c>
      <c r="N42" s="180">
        <v>0</v>
      </c>
      <c r="O42" s="180">
        <v>0</v>
      </c>
      <c r="P42" s="180">
        <v>0</v>
      </c>
      <c r="Q42" s="180">
        <v>0</v>
      </c>
    </row>
    <row r="43" ht="19.9" customHeight="1" spans="1:17">
      <c r="A43" s="181"/>
      <c r="B43" s="165" t="s">
        <v>19</v>
      </c>
      <c r="C43" s="167">
        <v>28.7049114491557</v>
      </c>
      <c r="D43" s="180">
        <v>0</v>
      </c>
      <c r="E43" s="167">
        <v>27.0722819593787</v>
      </c>
      <c r="F43" s="167">
        <v>26.7179567697702</v>
      </c>
      <c r="G43" s="180">
        <v>0</v>
      </c>
      <c r="H43" s="167">
        <v>1273.5738207756</v>
      </c>
      <c r="I43" s="180">
        <v>0</v>
      </c>
      <c r="J43" s="180">
        <v>0</v>
      </c>
      <c r="K43" s="180">
        <v>0</v>
      </c>
      <c r="L43" s="167">
        <v>168.254076159116</v>
      </c>
      <c r="M43" s="167">
        <v>67.9566395663956</v>
      </c>
      <c r="N43" s="180">
        <v>0</v>
      </c>
      <c r="O43" s="180">
        <v>0</v>
      </c>
      <c r="P43" s="180">
        <v>0</v>
      </c>
      <c r="Q43" s="180">
        <v>0</v>
      </c>
    </row>
    <row r="44" ht="19.9" customHeight="1" spans="1:17">
      <c r="A44" s="172"/>
      <c r="B44" s="165" t="s">
        <v>20</v>
      </c>
      <c r="C44" s="166">
        <v>0.705780907080808</v>
      </c>
      <c r="D44" s="180">
        <v>0</v>
      </c>
      <c r="E44" s="167">
        <v>0.34324210005006</v>
      </c>
      <c r="F44" s="167">
        <v>97.6708442406656</v>
      </c>
      <c r="G44" s="180">
        <v>0</v>
      </c>
      <c r="H44" s="167">
        <v>1.37652254266341</v>
      </c>
      <c r="I44" s="180">
        <v>0</v>
      </c>
      <c r="J44" s="180">
        <v>0</v>
      </c>
      <c r="K44" s="180">
        <v>0</v>
      </c>
      <c r="L44" s="167">
        <v>0.509387015470072</v>
      </c>
      <c r="M44" s="167">
        <v>0.100004101150826</v>
      </c>
      <c r="N44" s="180">
        <v>0</v>
      </c>
      <c r="O44" s="180">
        <v>0</v>
      </c>
      <c r="P44" s="180">
        <v>0</v>
      </c>
      <c r="Q44" s="180">
        <v>0</v>
      </c>
    </row>
    <row r="45" ht="19.9" customHeight="1" spans="1:17">
      <c r="A45" s="174" t="s">
        <v>47</v>
      </c>
      <c r="B45" s="165" t="s">
        <v>23</v>
      </c>
      <c r="C45" s="166">
        <f>SUM(D45:Q45)</f>
        <v>659.672981999999</v>
      </c>
      <c r="D45" s="180">
        <v>-9.09494701772928e-13</v>
      </c>
      <c r="E45" s="167">
        <v>656.679108</v>
      </c>
      <c r="F45" s="180">
        <v>0</v>
      </c>
      <c r="G45" s="180">
        <v>0</v>
      </c>
      <c r="H45" s="167">
        <v>0.048</v>
      </c>
      <c r="I45" s="180">
        <v>0</v>
      </c>
      <c r="J45" s="180">
        <v>0</v>
      </c>
      <c r="K45" s="167">
        <v>2.1375</v>
      </c>
      <c r="L45" s="167">
        <v>0.808374</v>
      </c>
      <c r="M45" s="180">
        <v>0</v>
      </c>
      <c r="N45" s="180">
        <v>0</v>
      </c>
      <c r="O45" s="180">
        <v>0</v>
      </c>
      <c r="P45" s="180">
        <v>0</v>
      </c>
      <c r="Q45" s="180">
        <v>0</v>
      </c>
    </row>
    <row r="46" ht="19.9" customHeight="1" spans="1:17">
      <c r="A46" s="174"/>
      <c r="B46" s="165" t="s">
        <v>19</v>
      </c>
      <c r="C46" s="166">
        <v>-19.8332951803829</v>
      </c>
      <c r="D46" s="180">
        <v>0</v>
      </c>
      <c r="E46" s="167">
        <v>-23.4610725833616</v>
      </c>
      <c r="F46" s="180">
        <v>0</v>
      </c>
      <c r="G46" s="180">
        <v>0</v>
      </c>
      <c r="H46" s="167">
        <v>26.3157894736842</v>
      </c>
      <c r="I46" s="180">
        <v>0</v>
      </c>
      <c r="J46" s="180">
        <v>0</v>
      </c>
      <c r="K46" s="180">
        <v>0</v>
      </c>
      <c r="L46" s="180">
        <v>0</v>
      </c>
      <c r="M46" s="180">
        <v>0</v>
      </c>
      <c r="N46" s="180">
        <v>0</v>
      </c>
      <c r="O46" s="180">
        <v>0</v>
      </c>
      <c r="P46" s="180">
        <v>0</v>
      </c>
      <c r="Q46" s="180">
        <v>0</v>
      </c>
    </row>
    <row r="47" ht="19.9" customHeight="1" spans="1:17">
      <c r="A47" s="174"/>
      <c r="B47" s="165" t="s">
        <v>20</v>
      </c>
      <c r="C47" s="166">
        <v>0.76</v>
      </c>
      <c r="D47" s="180">
        <v>-1.3787053988713e-13</v>
      </c>
      <c r="E47" s="167">
        <v>99.5461578567426</v>
      </c>
      <c r="F47" s="180">
        <v>0</v>
      </c>
      <c r="G47" s="180">
        <v>0</v>
      </c>
      <c r="H47" s="167">
        <v>0.0072763325632154</v>
      </c>
      <c r="I47" s="180">
        <v>0</v>
      </c>
      <c r="J47" s="180">
        <v>0</v>
      </c>
      <c r="K47" s="180">
        <v>0.324024184455686</v>
      </c>
      <c r="L47" s="180">
        <v>0.122541626238681</v>
      </c>
      <c r="M47" s="180">
        <v>0</v>
      </c>
      <c r="N47" s="180">
        <v>0</v>
      </c>
      <c r="O47" s="180">
        <v>0</v>
      </c>
      <c r="P47" s="180">
        <v>0</v>
      </c>
      <c r="Q47" s="180">
        <v>0</v>
      </c>
    </row>
    <row r="48" ht="19.9" customHeight="1" spans="1:17">
      <c r="A48" s="169" t="s">
        <v>48</v>
      </c>
      <c r="B48" s="165" t="s">
        <v>23</v>
      </c>
      <c r="C48" s="166">
        <f>SUM(D48:Q48)</f>
        <v>31.620791</v>
      </c>
      <c r="D48" s="180">
        <v>0</v>
      </c>
      <c r="E48" s="180">
        <v>0</v>
      </c>
      <c r="F48" s="180">
        <v>0</v>
      </c>
      <c r="G48" s="180">
        <v>0</v>
      </c>
      <c r="H48" s="167">
        <v>30.058959</v>
      </c>
      <c r="I48" s="180">
        <v>0</v>
      </c>
      <c r="J48" s="180">
        <v>0</v>
      </c>
      <c r="K48" s="180">
        <v>0</v>
      </c>
      <c r="L48" s="180">
        <v>0</v>
      </c>
      <c r="M48" s="167">
        <v>1.561832</v>
      </c>
      <c r="N48" s="180">
        <v>0</v>
      </c>
      <c r="O48" s="180">
        <v>0</v>
      </c>
      <c r="P48" s="180">
        <v>0</v>
      </c>
      <c r="Q48" s="180">
        <v>0</v>
      </c>
    </row>
    <row r="49" ht="19.9" customHeight="1" spans="1:17">
      <c r="A49" s="181"/>
      <c r="B49" s="165" t="s">
        <v>19</v>
      </c>
      <c r="C49" s="182">
        <v>604.833673890399</v>
      </c>
      <c r="D49" s="180">
        <v>0</v>
      </c>
      <c r="E49" s="180">
        <v>0</v>
      </c>
      <c r="F49" s="180">
        <v>0</v>
      </c>
      <c r="G49" s="180">
        <v>0</v>
      </c>
      <c r="H49" s="167">
        <v>570.020130277288</v>
      </c>
      <c r="I49" s="180">
        <v>0</v>
      </c>
      <c r="J49" s="180">
        <v>0</v>
      </c>
      <c r="K49" s="180">
        <v>0</v>
      </c>
      <c r="L49" s="180">
        <v>0</v>
      </c>
      <c r="M49" s="180">
        <v>0</v>
      </c>
      <c r="N49" s="180">
        <v>0</v>
      </c>
      <c r="O49" s="180">
        <v>0</v>
      </c>
      <c r="P49" s="180">
        <v>0</v>
      </c>
      <c r="Q49" s="180">
        <v>0</v>
      </c>
    </row>
    <row r="50" ht="19.9" customHeight="1" spans="1:17">
      <c r="A50" s="172"/>
      <c r="B50" s="165" t="s">
        <v>20</v>
      </c>
      <c r="C50" s="166">
        <v>0.04</v>
      </c>
      <c r="D50" s="180">
        <v>0</v>
      </c>
      <c r="E50" s="180">
        <v>0</v>
      </c>
      <c r="F50" s="180">
        <v>0</v>
      </c>
      <c r="G50" s="180">
        <v>0</v>
      </c>
      <c r="H50" s="167">
        <v>95.0607434203654</v>
      </c>
      <c r="I50" s="180">
        <v>0</v>
      </c>
      <c r="J50" s="180">
        <v>0</v>
      </c>
      <c r="K50" s="180">
        <v>0</v>
      </c>
      <c r="L50" s="180">
        <v>0</v>
      </c>
      <c r="M50" s="167">
        <v>4.93925657963458</v>
      </c>
      <c r="N50" s="180">
        <v>0</v>
      </c>
      <c r="O50" s="180">
        <v>0</v>
      </c>
      <c r="P50" s="180">
        <v>0</v>
      </c>
      <c r="Q50" s="180">
        <v>0</v>
      </c>
    </row>
    <row r="51" ht="19.9" customHeight="1" spans="1:17">
      <c r="A51" s="183" t="s">
        <v>49</v>
      </c>
      <c r="B51" s="165" t="s">
        <v>50</v>
      </c>
      <c r="C51" s="166">
        <f>SUM(D51:Q51)</f>
        <v>38230.450116</v>
      </c>
      <c r="D51" s="167">
        <v>15121.630241</v>
      </c>
      <c r="E51" s="167">
        <v>3798.360622</v>
      </c>
      <c r="F51" s="167">
        <v>1997.95</v>
      </c>
      <c r="G51" s="167">
        <v>3021.850719</v>
      </c>
      <c r="H51" s="167">
        <v>3140.889568</v>
      </c>
      <c r="I51" s="167">
        <v>4848.544399</v>
      </c>
      <c r="J51" s="165">
        <v>2643.17</v>
      </c>
      <c r="K51" s="167">
        <v>2482.150599</v>
      </c>
      <c r="L51" s="167">
        <v>264.710267</v>
      </c>
      <c r="M51" s="167">
        <v>68.793725</v>
      </c>
      <c r="N51" s="167">
        <v>240.927118</v>
      </c>
      <c r="O51" s="167">
        <v>565.653606</v>
      </c>
      <c r="P51" s="167">
        <v>28.45</v>
      </c>
      <c r="Q51" s="167">
        <v>7.369252</v>
      </c>
    </row>
    <row r="52" ht="19.9" customHeight="1" spans="1:17">
      <c r="A52" s="184"/>
      <c r="B52" s="165" t="s">
        <v>19</v>
      </c>
      <c r="C52" s="166">
        <v>3.99</v>
      </c>
      <c r="D52" s="167">
        <v>-4.92</v>
      </c>
      <c r="E52" s="167">
        <v>46.0248807240021</v>
      </c>
      <c r="F52" s="167">
        <v>20.8213395902373</v>
      </c>
      <c r="G52" s="167">
        <v>0.172293784966793</v>
      </c>
      <c r="H52" s="167">
        <v>-22.1614103994238</v>
      </c>
      <c r="I52" s="167">
        <v>3.35028784768629</v>
      </c>
      <c r="J52" s="165">
        <v>-0.34</v>
      </c>
      <c r="K52" s="167">
        <v>38.1610812998207</v>
      </c>
      <c r="L52" s="167">
        <v>32.6072643329304</v>
      </c>
      <c r="M52" s="167">
        <v>74.3805409052823</v>
      </c>
      <c r="N52" s="167">
        <v>1497.71439159133</v>
      </c>
      <c r="O52" s="167">
        <v>265.452367255677</v>
      </c>
      <c r="P52" s="167">
        <v>654.71</v>
      </c>
      <c r="Q52" s="167">
        <v>0</v>
      </c>
    </row>
    <row r="53" ht="19.9" customHeight="1" spans="1:17">
      <c r="A53" s="185"/>
      <c r="B53" s="165" t="s">
        <v>51</v>
      </c>
      <c r="C53" s="179">
        <f t="shared" ref="C53:C58" si="4">SUM(D53:Q53)</f>
        <v>104166.5</v>
      </c>
      <c r="D53" s="180">
        <v>47866</v>
      </c>
      <c r="E53" s="180">
        <v>15909</v>
      </c>
      <c r="F53" s="180">
        <v>851</v>
      </c>
      <c r="G53" s="180">
        <v>7940</v>
      </c>
      <c r="H53" s="180">
        <v>23073</v>
      </c>
      <c r="I53" s="180">
        <v>3263</v>
      </c>
      <c r="J53" s="180">
        <v>1141</v>
      </c>
      <c r="K53" s="180">
        <v>2021</v>
      </c>
      <c r="L53" s="180">
        <v>1028</v>
      </c>
      <c r="M53" s="180">
        <v>202.5</v>
      </c>
      <c r="N53" s="180">
        <v>671</v>
      </c>
      <c r="O53" s="180">
        <v>100</v>
      </c>
      <c r="P53" s="180">
        <v>82</v>
      </c>
      <c r="Q53" s="180">
        <v>19</v>
      </c>
    </row>
    <row r="54" ht="19.9" customHeight="1" spans="1:17">
      <c r="A54" s="175" t="s">
        <v>52</v>
      </c>
      <c r="B54" s="165" t="s">
        <v>50</v>
      </c>
      <c r="C54" s="166">
        <f t="shared" si="4"/>
        <v>3059.22476</v>
      </c>
      <c r="D54" s="167">
        <v>2341.102852</v>
      </c>
      <c r="E54" s="167">
        <v>489.636369</v>
      </c>
      <c r="F54" s="167">
        <v>6.51</v>
      </c>
      <c r="G54" s="167">
        <v>80.81979</v>
      </c>
      <c r="H54" s="167">
        <v>35.043648</v>
      </c>
      <c r="I54" s="167">
        <v>7.546432</v>
      </c>
      <c r="J54" s="165">
        <v>0.1</v>
      </c>
      <c r="K54" s="167">
        <v>9.440632</v>
      </c>
      <c r="L54" s="167">
        <v>0</v>
      </c>
      <c r="M54" s="167">
        <v>32.351036</v>
      </c>
      <c r="N54" s="167">
        <v>1.098353</v>
      </c>
      <c r="O54" s="167">
        <v>51.10889</v>
      </c>
      <c r="P54" s="167">
        <v>3.87</v>
      </c>
      <c r="Q54" s="167">
        <v>0.596758</v>
      </c>
    </row>
    <row r="55" ht="19.9" customHeight="1" spans="1:17">
      <c r="A55" s="175" t="s">
        <v>53</v>
      </c>
      <c r="B55" s="165" t="s">
        <v>50</v>
      </c>
      <c r="C55" s="166">
        <f t="shared" si="4"/>
        <v>1896.469606</v>
      </c>
      <c r="D55" s="167">
        <v>631.649909</v>
      </c>
      <c r="E55" s="167">
        <v>423.258847</v>
      </c>
      <c r="F55" s="167">
        <v>122.27</v>
      </c>
      <c r="G55" s="167">
        <v>134.268768</v>
      </c>
      <c r="H55" s="167">
        <v>302.956642</v>
      </c>
      <c r="I55" s="167">
        <v>200.086851</v>
      </c>
      <c r="J55" s="167">
        <v>7.37</v>
      </c>
      <c r="K55" s="167">
        <v>21.5608</v>
      </c>
      <c r="L55" s="167">
        <v>1.50942</v>
      </c>
      <c r="M55" s="167">
        <v>19.301589</v>
      </c>
      <c r="N55" s="167">
        <v>3.092384</v>
      </c>
      <c r="O55" s="167">
        <v>7.614396</v>
      </c>
      <c r="P55" s="167">
        <v>21.53</v>
      </c>
      <c r="Q55" s="165">
        <v>0</v>
      </c>
    </row>
    <row r="56" ht="19.9" customHeight="1" spans="1:17">
      <c r="A56" s="174" t="s">
        <v>54</v>
      </c>
      <c r="B56" s="165" t="s">
        <v>50</v>
      </c>
      <c r="C56" s="166">
        <f t="shared" si="4"/>
        <v>26164.655417</v>
      </c>
      <c r="D56" s="167">
        <v>9731.328026</v>
      </c>
      <c r="E56" s="167">
        <v>1781.298543</v>
      </c>
      <c r="F56" s="167">
        <v>1864.11</v>
      </c>
      <c r="G56" s="167">
        <v>2271.927965</v>
      </c>
      <c r="H56" s="167">
        <v>773.9895</v>
      </c>
      <c r="I56" s="167">
        <v>4640.911116</v>
      </c>
      <c r="J56" s="165">
        <v>2632.8</v>
      </c>
      <c r="K56" s="167">
        <v>2451.149167</v>
      </c>
      <c r="L56" s="167">
        <v>0</v>
      </c>
      <c r="M56" s="167">
        <v>17.1411</v>
      </c>
      <c r="N56" s="189">
        <v>0</v>
      </c>
      <c r="O56" s="165">
        <v>0</v>
      </c>
      <c r="P56" s="165">
        <v>0</v>
      </c>
      <c r="Q56" s="165">
        <v>0</v>
      </c>
    </row>
    <row r="57" ht="19.9" customHeight="1" spans="1:17">
      <c r="A57" s="165" t="s">
        <v>55</v>
      </c>
      <c r="B57" s="165" t="s">
        <v>50</v>
      </c>
      <c r="C57" s="166">
        <f t="shared" si="4"/>
        <v>7110.100333</v>
      </c>
      <c r="D57" s="167">
        <v>2417.549454</v>
      </c>
      <c r="E57" s="167">
        <v>1104.166863</v>
      </c>
      <c r="F57" s="167">
        <v>5.06</v>
      </c>
      <c r="G57" s="167">
        <v>534.834196</v>
      </c>
      <c r="H57" s="167">
        <v>2028.899778</v>
      </c>
      <c r="I57" s="167">
        <v>0</v>
      </c>
      <c r="J57" s="165">
        <v>2.9</v>
      </c>
      <c r="K57" s="180">
        <v>0</v>
      </c>
      <c r="L57" s="167">
        <v>263.200847</v>
      </c>
      <c r="M57" s="180">
        <v>0</v>
      </c>
      <c r="N57" s="167">
        <v>236.736381</v>
      </c>
      <c r="O57" s="167">
        <v>506.93032</v>
      </c>
      <c r="P57" s="167">
        <v>3.05</v>
      </c>
      <c r="Q57" s="167">
        <v>6.772494</v>
      </c>
    </row>
    <row r="58" ht="19.9" customHeight="1" spans="1:17">
      <c r="A58" s="169" t="s">
        <v>56</v>
      </c>
      <c r="B58" s="165" t="s">
        <v>50</v>
      </c>
      <c r="C58" s="166">
        <f t="shared" si="4"/>
        <v>73936.271036</v>
      </c>
      <c r="D58" s="167">
        <v>14597.088834</v>
      </c>
      <c r="E58" s="167">
        <v>2690.139601</v>
      </c>
      <c r="F58" s="167">
        <v>293.52</v>
      </c>
      <c r="G58" s="167">
        <v>4945.188984</v>
      </c>
      <c r="H58" s="167">
        <v>5501.801814</v>
      </c>
      <c r="I58" s="167">
        <v>13885.026929</v>
      </c>
      <c r="J58" s="167">
        <v>5756.2</v>
      </c>
      <c r="K58" s="167">
        <v>10328.026682</v>
      </c>
      <c r="L58" s="167">
        <v>4998.921545</v>
      </c>
      <c r="M58" s="167">
        <v>4500.9383</v>
      </c>
      <c r="N58" s="167">
        <v>3722.764408</v>
      </c>
      <c r="O58" s="167">
        <v>43.093939</v>
      </c>
      <c r="P58" s="167">
        <v>2673.56</v>
      </c>
      <c r="Q58" s="167">
        <v>0</v>
      </c>
    </row>
    <row r="59" ht="19.9" customHeight="1" spans="1:17">
      <c r="A59" s="181"/>
      <c r="B59" s="165" t="s">
        <v>19</v>
      </c>
      <c r="C59" s="166">
        <v>26.34</v>
      </c>
      <c r="D59" s="167">
        <v>117.79</v>
      </c>
      <c r="E59" s="167">
        <v>-40.9608383463</v>
      </c>
      <c r="F59" s="167">
        <v>-70.6547494076362</v>
      </c>
      <c r="G59" s="167">
        <v>-13.1340881206847</v>
      </c>
      <c r="H59" s="167">
        <v>105.160919104132</v>
      </c>
      <c r="I59" s="167">
        <v>3.08234492020692</v>
      </c>
      <c r="J59" s="167">
        <v>-58.29</v>
      </c>
      <c r="K59" s="167">
        <v>768.771076739423</v>
      </c>
      <c r="L59" s="167">
        <v>33.5402145391864</v>
      </c>
      <c r="M59" s="167">
        <v>60.2087055777812</v>
      </c>
      <c r="N59" s="167">
        <v>38.0533253860019</v>
      </c>
      <c r="O59" s="167">
        <v>5859.98077601289</v>
      </c>
      <c r="P59" s="167">
        <v>5563.13</v>
      </c>
      <c r="Q59" s="167">
        <v>0</v>
      </c>
    </row>
    <row r="60" ht="19.9" customHeight="1" spans="1:17">
      <c r="A60" s="172"/>
      <c r="B60" s="165" t="s">
        <v>51</v>
      </c>
      <c r="C60" s="179">
        <f>SUM(D60:Q60)</f>
        <v>81741</v>
      </c>
      <c r="D60" s="180">
        <v>67434</v>
      </c>
      <c r="E60" s="180">
        <v>2256</v>
      </c>
      <c r="F60" s="180">
        <v>567</v>
      </c>
      <c r="G60" s="180">
        <v>3463</v>
      </c>
      <c r="H60" s="180">
        <v>1814</v>
      </c>
      <c r="I60" s="180">
        <v>2326</v>
      </c>
      <c r="J60" s="180">
        <v>908</v>
      </c>
      <c r="K60" s="180">
        <v>1408</v>
      </c>
      <c r="L60" s="180">
        <v>588</v>
      </c>
      <c r="M60" s="180">
        <v>554</v>
      </c>
      <c r="N60" s="180">
        <v>87</v>
      </c>
      <c r="O60" s="180">
        <v>17</v>
      </c>
      <c r="P60" s="180">
        <v>319</v>
      </c>
      <c r="Q60" s="180">
        <v>0</v>
      </c>
    </row>
    <row r="61" s="1" customFormat="1" ht="41" customHeight="1" spans="1:17">
      <c r="A61" s="186" t="s">
        <v>57</v>
      </c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90"/>
      <c r="P61" s="190"/>
      <c r="Q61" s="190"/>
    </row>
    <row r="65" ht="15" customHeight="1"/>
    <row r="69" ht="15" customHeight="1"/>
    <row r="73" ht="15" customHeight="1"/>
  </sheetData>
  <mergeCells count="13">
    <mergeCell ref="A1:M1"/>
    <mergeCell ref="A2:K2"/>
    <mergeCell ref="A3:B3"/>
    <mergeCell ref="A61:N61"/>
    <mergeCell ref="A4:A8"/>
    <mergeCell ref="A9:A25"/>
    <mergeCell ref="A26:A36"/>
    <mergeCell ref="A37:A41"/>
    <mergeCell ref="A42:A44"/>
    <mergeCell ref="A45:A47"/>
    <mergeCell ref="A48:A50"/>
    <mergeCell ref="A51:A53"/>
    <mergeCell ref="A58:A60"/>
  </mergeCells>
  <pageMargins left="0.538888888888889" right="0.2" top="0.46875" bottom="0.429166666666667" header="0.388888888888889" footer="0.238888888888889"/>
  <pageSetup paperSize="9" scale="81" orientation="landscape"/>
  <headerFooter>
    <oddFooter>&amp;C&amp;A&amp;R第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2"/>
  </sheetPr>
  <dimension ref="A1:M119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O50" sqref="O50"/>
    </sheetView>
  </sheetViews>
  <sheetFormatPr defaultColWidth="9" defaultRowHeight="15.6"/>
  <cols>
    <col min="1" max="1" width="3.875" customWidth="1"/>
    <col min="2" max="2" width="3" customWidth="1"/>
    <col min="3" max="3" width="5.25" customWidth="1"/>
    <col min="4" max="4" width="11.75" style="100" customWidth="1"/>
    <col min="5" max="7" width="10.625" customWidth="1"/>
    <col min="8" max="8" width="9.75" customWidth="1"/>
    <col min="9" max="9" width="10.25" customWidth="1"/>
    <col min="10" max="10" width="9.5" customWidth="1"/>
    <col min="11" max="12" width="9" customWidth="1"/>
    <col min="13" max="13" width="10.6" customWidth="1"/>
    <col min="17" max="17" width="9.5"/>
  </cols>
  <sheetData>
    <row r="1" customFormat="1" ht="45" customHeight="1" spans="1:13">
      <c r="A1" s="101" t="s">
        <v>58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customFormat="1" ht="21" customHeight="1" spans="1:12">
      <c r="A2" s="102" t="s">
        <v>59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52"/>
    </row>
    <row r="3" s="28" customFormat="1" ht="18.6" customHeight="1" spans="1:13">
      <c r="A3" s="103" t="s">
        <v>60</v>
      </c>
      <c r="B3" s="104"/>
      <c r="C3" s="104"/>
      <c r="D3" s="105"/>
      <c r="E3" s="40" t="s">
        <v>3</v>
      </c>
      <c r="F3" s="40" t="s">
        <v>61</v>
      </c>
      <c r="G3" s="40" t="s">
        <v>62</v>
      </c>
      <c r="H3" s="40" t="s">
        <v>63</v>
      </c>
      <c r="I3" s="40" t="s">
        <v>64</v>
      </c>
      <c r="J3" s="40" t="s">
        <v>65</v>
      </c>
      <c r="K3" s="40" t="s">
        <v>66</v>
      </c>
      <c r="L3" s="40" t="s">
        <v>67</v>
      </c>
      <c r="M3" s="40" t="s">
        <v>68</v>
      </c>
    </row>
    <row r="4" customFormat="1" ht="18.6" customHeight="1" spans="1:13">
      <c r="A4" s="106" t="s">
        <v>69</v>
      </c>
      <c r="B4" s="107"/>
      <c r="C4" s="108"/>
      <c r="D4" s="109" t="s">
        <v>70</v>
      </c>
      <c r="E4" s="110">
        <f t="shared" ref="E4:E10" si="0">SUM(F4:M4)</f>
        <v>113510.63419997</v>
      </c>
      <c r="F4" s="110">
        <v>49746.73099076</v>
      </c>
      <c r="G4" s="111">
        <v>25707.7153358</v>
      </c>
      <c r="H4" s="110">
        <v>9350.22108761</v>
      </c>
      <c r="I4" s="110">
        <v>5133.08281462</v>
      </c>
      <c r="J4" s="110">
        <v>16329.43385764</v>
      </c>
      <c r="K4" s="110">
        <v>3320.52487312</v>
      </c>
      <c r="L4" s="110">
        <v>11.1177336</v>
      </c>
      <c r="M4" s="110">
        <v>3911.80750682</v>
      </c>
    </row>
    <row r="5" customFormat="1" ht="18.6" customHeight="1" spans="1:13">
      <c r="A5" s="112"/>
      <c r="B5" s="113"/>
      <c r="C5" s="114"/>
      <c r="D5" s="109" t="s">
        <v>71</v>
      </c>
      <c r="E5" s="110">
        <f t="shared" si="0"/>
        <v>33001.43677</v>
      </c>
      <c r="F5" s="110">
        <v>15241.731026</v>
      </c>
      <c r="G5" s="110">
        <v>6410.939928</v>
      </c>
      <c r="H5" s="110">
        <v>2890.352835</v>
      </c>
      <c r="I5" s="110">
        <v>1115.51719</v>
      </c>
      <c r="J5" s="110">
        <v>4817.402154</v>
      </c>
      <c r="K5" s="110">
        <v>1093.939263</v>
      </c>
      <c r="L5" s="110">
        <v>27.843034</v>
      </c>
      <c r="M5" s="110">
        <v>1403.71134</v>
      </c>
    </row>
    <row r="6" customFormat="1" ht="18.6" customHeight="1" spans="1:13">
      <c r="A6" s="112"/>
      <c r="B6" s="113"/>
      <c r="C6" s="114"/>
      <c r="D6" s="109" t="s">
        <v>19</v>
      </c>
      <c r="E6" s="110">
        <v>-4.62</v>
      </c>
      <c r="F6" s="110">
        <v>-10.4146301092316</v>
      </c>
      <c r="G6" s="110">
        <v>9.35689102596924</v>
      </c>
      <c r="H6" s="110">
        <v>-25.2263237548418</v>
      </c>
      <c r="I6" s="110">
        <v>-23.4743325828784</v>
      </c>
      <c r="J6" s="110">
        <v>24.4335703123135</v>
      </c>
      <c r="K6" s="110">
        <v>-17.3098144198</v>
      </c>
      <c r="L6" s="110">
        <v>-58.275171454024</v>
      </c>
      <c r="M6" s="153">
        <v>23.1300102038051</v>
      </c>
    </row>
    <row r="7" customFormat="1" ht="18.6" customHeight="1" spans="1:13">
      <c r="A7" s="115"/>
      <c r="B7" s="116"/>
      <c r="C7" s="117"/>
      <c r="D7" s="109" t="s">
        <v>20</v>
      </c>
      <c r="E7" s="110">
        <v>1.88258693989682</v>
      </c>
      <c r="F7" s="110">
        <v>46.1850528879261</v>
      </c>
      <c r="G7" s="111">
        <v>19.4262449016398</v>
      </c>
      <c r="H7" s="110">
        <v>8.75826363301697</v>
      </c>
      <c r="I7" s="110">
        <v>3.38020795207941</v>
      </c>
      <c r="J7" s="110">
        <v>14.5975527901236</v>
      </c>
      <c r="K7" s="110">
        <v>3.31482314125925</v>
      </c>
      <c r="L7" s="110">
        <v>0.0843691569977667</v>
      </c>
      <c r="M7" s="110">
        <v>4.25348553695712</v>
      </c>
    </row>
    <row r="8" customFormat="1" ht="18.6" customHeight="1" spans="1:13">
      <c r="A8" s="118" t="s">
        <v>72</v>
      </c>
      <c r="B8" s="119"/>
      <c r="C8" s="120"/>
      <c r="D8" s="109" t="s">
        <v>70</v>
      </c>
      <c r="E8" s="110">
        <f t="shared" si="0"/>
        <v>1516.48382278</v>
      </c>
      <c r="F8" s="110">
        <v>590.31735967</v>
      </c>
      <c r="G8" s="110">
        <v>805.20899492</v>
      </c>
      <c r="H8" s="110">
        <v>41.90008</v>
      </c>
      <c r="I8" s="110">
        <v>0</v>
      </c>
      <c r="J8" s="110">
        <v>65.1302</v>
      </c>
      <c r="K8" s="110">
        <v>3.3</v>
      </c>
      <c r="L8" s="110">
        <v>0</v>
      </c>
      <c r="M8" s="110">
        <v>10.62718819</v>
      </c>
    </row>
    <row r="9" customFormat="1" ht="18.6" customHeight="1" spans="1:13">
      <c r="A9" s="121"/>
      <c r="B9" s="122"/>
      <c r="C9" s="123"/>
      <c r="D9" s="109" t="s">
        <v>73</v>
      </c>
      <c r="E9" s="111">
        <f t="shared" si="0"/>
        <v>219</v>
      </c>
      <c r="F9" s="111">
        <v>57</v>
      </c>
      <c r="G9" s="111">
        <v>143</v>
      </c>
      <c r="H9" s="111">
        <v>9</v>
      </c>
      <c r="I9" s="111">
        <v>0</v>
      </c>
      <c r="J9" s="111">
        <v>5</v>
      </c>
      <c r="K9" s="110">
        <v>1</v>
      </c>
      <c r="L9" s="111">
        <v>0</v>
      </c>
      <c r="M9" s="111">
        <v>4</v>
      </c>
    </row>
    <row r="10" customFormat="1" ht="18.6" customHeight="1" spans="1:13">
      <c r="A10" s="121"/>
      <c r="B10" s="122"/>
      <c r="C10" s="123"/>
      <c r="D10" s="109" t="s">
        <v>71</v>
      </c>
      <c r="E10" s="110">
        <f t="shared" si="0"/>
        <v>189.557878</v>
      </c>
      <c r="F10" s="110">
        <v>79.247931</v>
      </c>
      <c r="G10" s="110">
        <v>95.198658</v>
      </c>
      <c r="H10" s="110">
        <v>7.588611</v>
      </c>
      <c r="I10" s="110">
        <v>0</v>
      </c>
      <c r="J10" s="110">
        <v>4.905661</v>
      </c>
      <c r="K10" s="110">
        <v>0.622642</v>
      </c>
      <c r="L10" s="111">
        <v>0</v>
      </c>
      <c r="M10" s="110">
        <v>1.994375</v>
      </c>
    </row>
    <row r="11" customFormat="1" ht="18.6" customHeight="1" spans="1:13">
      <c r="A11" s="121"/>
      <c r="B11" s="122"/>
      <c r="C11" s="123"/>
      <c r="D11" s="109" t="s">
        <v>19</v>
      </c>
      <c r="E11" s="110">
        <v>-14.24</v>
      </c>
      <c r="F11" s="110">
        <v>-14.5149571771858</v>
      </c>
      <c r="G11" s="110">
        <v>4.90635422116608</v>
      </c>
      <c r="H11" s="110">
        <v>-41.4563828080158</v>
      </c>
      <c r="I11" s="110">
        <v>-100</v>
      </c>
      <c r="J11" s="110">
        <v>-53.0251464019908</v>
      </c>
      <c r="K11" s="110">
        <v>-94.7000878521</v>
      </c>
      <c r="L11" s="111">
        <v>0</v>
      </c>
      <c r="M11" s="111">
        <v>9.94119197062025</v>
      </c>
    </row>
    <row r="12" customFormat="1" ht="18.6" customHeight="1" spans="1:13">
      <c r="A12" s="124"/>
      <c r="B12" s="125"/>
      <c r="C12" s="126"/>
      <c r="D12" s="109" t="s">
        <v>20</v>
      </c>
      <c r="E12" s="110">
        <v>0.318007631254685</v>
      </c>
      <c r="F12" s="110">
        <v>41.8067198452179</v>
      </c>
      <c r="G12" s="110">
        <v>50.2214199717935</v>
      </c>
      <c r="H12" s="110">
        <v>4.00332134969352</v>
      </c>
      <c r="I12" s="110">
        <v>0</v>
      </c>
      <c r="J12" s="110">
        <v>2.5879488902065</v>
      </c>
      <c r="K12" s="110">
        <v>0.328470653169055</v>
      </c>
      <c r="L12" s="111">
        <v>0</v>
      </c>
      <c r="M12" s="110">
        <v>1.05211928991946</v>
      </c>
    </row>
    <row r="13" customFormat="1" ht="22.15" customHeight="1" spans="1:13">
      <c r="A13" s="127" t="s">
        <v>74</v>
      </c>
      <c r="B13" s="128" t="s">
        <v>75</v>
      </c>
      <c r="C13" s="129" t="s">
        <v>69</v>
      </c>
      <c r="D13" s="109" t="s">
        <v>70</v>
      </c>
      <c r="E13" s="110">
        <f t="shared" ref="E13:E15" si="1">SUM(F13:M13)</f>
        <v>74964.59647517</v>
      </c>
      <c r="F13" s="110">
        <v>34842.28884457</v>
      </c>
      <c r="G13" s="110">
        <v>14176.54171126</v>
      </c>
      <c r="H13" s="110">
        <v>4537.28903155</v>
      </c>
      <c r="I13" s="110">
        <v>3220.47391462</v>
      </c>
      <c r="J13" s="110">
        <v>12274.84402814</v>
      </c>
      <c r="K13" s="110">
        <v>2648.40827312</v>
      </c>
      <c r="L13" s="110">
        <v>4.3021686</v>
      </c>
      <c r="M13" s="110">
        <v>3260.44850331</v>
      </c>
    </row>
    <row r="14" customFormat="1" ht="22.15" customHeight="1" spans="1:13">
      <c r="A14" s="130"/>
      <c r="B14" s="131"/>
      <c r="C14" s="129"/>
      <c r="D14" s="109" t="s">
        <v>76</v>
      </c>
      <c r="E14" s="111">
        <f t="shared" si="1"/>
        <v>199160</v>
      </c>
      <c r="F14" s="111">
        <v>101635</v>
      </c>
      <c r="G14" s="111">
        <v>37723</v>
      </c>
      <c r="H14" s="111">
        <v>15082</v>
      </c>
      <c r="I14" s="111">
        <v>7160</v>
      </c>
      <c r="J14" s="111">
        <v>24920</v>
      </c>
      <c r="K14" s="111">
        <v>5701</v>
      </c>
      <c r="L14" s="111">
        <v>9</v>
      </c>
      <c r="M14" s="111">
        <v>6930</v>
      </c>
    </row>
    <row r="15" customFormat="1" ht="22.15" customHeight="1" spans="1:13">
      <c r="A15" s="130"/>
      <c r="B15" s="131"/>
      <c r="C15" s="129"/>
      <c r="D15" s="109" t="s">
        <v>71</v>
      </c>
      <c r="E15" s="110">
        <f t="shared" si="1"/>
        <v>29188.468463</v>
      </c>
      <c r="F15" s="110">
        <v>13355.320889</v>
      </c>
      <c r="G15" s="110">
        <v>5846.985728</v>
      </c>
      <c r="H15" s="110">
        <v>2018.384758</v>
      </c>
      <c r="I15" s="110">
        <v>1058.489601</v>
      </c>
      <c r="J15" s="110">
        <v>4571.24514</v>
      </c>
      <c r="K15" s="110">
        <v>1073.542788</v>
      </c>
      <c r="L15" s="110">
        <v>1.552112</v>
      </c>
      <c r="M15" s="110">
        <v>1262.947447</v>
      </c>
    </row>
    <row r="16" customFormat="1" ht="22.15" customHeight="1" spans="1:13">
      <c r="A16" s="130"/>
      <c r="B16" s="131"/>
      <c r="C16" s="129"/>
      <c r="D16" s="109" t="s">
        <v>19</v>
      </c>
      <c r="E16" s="110">
        <v>8.25</v>
      </c>
      <c r="F16" s="110">
        <v>5.93013055128505</v>
      </c>
      <c r="G16" s="110">
        <v>13.4263866773352</v>
      </c>
      <c r="H16" s="110">
        <v>12.945946921183</v>
      </c>
      <c r="I16" s="110">
        <v>-24.8033894972519</v>
      </c>
      <c r="J16" s="110">
        <v>28.3896476194844</v>
      </c>
      <c r="K16" s="110">
        <v>-16.8929749653</v>
      </c>
      <c r="L16" s="111">
        <v>-97.4609987575986</v>
      </c>
      <c r="M16" s="111">
        <v>15.5152353575521</v>
      </c>
    </row>
    <row r="17" customFormat="1" ht="22.15" customHeight="1" spans="1:13">
      <c r="A17" s="130"/>
      <c r="B17" s="131"/>
      <c r="C17" s="129"/>
      <c r="D17" s="109" t="s">
        <v>20</v>
      </c>
      <c r="E17" s="110">
        <v>2.19375855783776</v>
      </c>
      <c r="F17" s="110">
        <v>45.7554698559451</v>
      </c>
      <c r="G17" s="110">
        <v>20.0318346110272</v>
      </c>
      <c r="H17" s="110">
        <v>6.9150074131452</v>
      </c>
      <c r="I17" s="110">
        <v>3.62639650772279</v>
      </c>
      <c r="J17" s="110">
        <v>15.661133936488</v>
      </c>
      <c r="K17" s="110">
        <v>3.67796888473559</v>
      </c>
      <c r="L17" s="110">
        <v>0.00531755203931818</v>
      </c>
      <c r="M17" s="110">
        <v>4.32687123889677</v>
      </c>
    </row>
    <row r="18" customFormat="1" ht="22.15" customHeight="1" spans="1:13">
      <c r="A18" s="130"/>
      <c r="B18" s="131"/>
      <c r="C18" s="131" t="s">
        <v>77</v>
      </c>
      <c r="D18" s="109" t="s">
        <v>70</v>
      </c>
      <c r="E18" s="110">
        <f t="shared" ref="E18:E21" si="2">SUM(F18:M18)</f>
        <v>13300.86072889</v>
      </c>
      <c r="F18" s="132">
        <v>269.91102612</v>
      </c>
      <c r="G18" s="132">
        <v>2845.48258478</v>
      </c>
      <c r="H18" s="132">
        <v>0</v>
      </c>
      <c r="I18" s="132">
        <v>2160.6550933</v>
      </c>
      <c r="J18" s="132">
        <v>7526.60649665</v>
      </c>
      <c r="K18" s="110">
        <v>430.74441914</v>
      </c>
      <c r="L18" s="111">
        <v>0</v>
      </c>
      <c r="M18" s="110">
        <v>67.4611089</v>
      </c>
    </row>
    <row r="19" customFormat="1" ht="22.15" customHeight="1" spans="1:13">
      <c r="A19" s="130"/>
      <c r="B19" s="131"/>
      <c r="C19" s="131"/>
      <c r="D19" s="109" t="s">
        <v>76</v>
      </c>
      <c r="E19" s="111">
        <f t="shared" si="2"/>
        <v>27797</v>
      </c>
      <c r="F19" s="111">
        <v>620</v>
      </c>
      <c r="G19" s="111">
        <v>5879</v>
      </c>
      <c r="H19" s="111">
        <v>0</v>
      </c>
      <c r="I19" s="111">
        <v>4479</v>
      </c>
      <c r="J19" s="111">
        <v>15755</v>
      </c>
      <c r="K19" s="111">
        <v>926</v>
      </c>
      <c r="L19" s="111">
        <v>0</v>
      </c>
      <c r="M19" s="111">
        <v>138</v>
      </c>
    </row>
    <row r="20" customFormat="1" ht="22.15" customHeight="1" spans="1:13">
      <c r="A20" s="130"/>
      <c r="B20" s="131"/>
      <c r="C20" s="131"/>
      <c r="D20" s="109" t="s">
        <v>19</v>
      </c>
      <c r="E20" s="110">
        <v>3.11</v>
      </c>
      <c r="F20" s="110">
        <v>-89.5675584721521</v>
      </c>
      <c r="G20" s="110">
        <v>110.641347187388</v>
      </c>
      <c r="H20" s="132">
        <v>-100</v>
      </c>
      <c r="I20" s="110">
        <v>-6.08093940029356</v>
      </c>
      <c r="J20" s="110">
        <v>22.9322721598002</v>
      </c>
      <c r="K20" s="111">
        <v>106.2360801782</v>
      </c>
      <c r="L20" s="111">
        <v>0</v>
      </c>
      <c r="M20" s="111">
        <v>1871.42857142857</v>
      </c>
    </row>
    <row r="21" customFormat="1" ht="22.15" customHeight="1" spans="1:13">
      <c r="A21" s="130"/>
      <c r="B21" s="131"/>
      <c r="C21" s="131"/>
      <c r="D21" s="109" t="s">
        <v>71</v>
      </c>
      <c r="E21" s="110">
        <f t="shared" si="2"/>
        <v>4720.218</v>
      </c>
      <c r="F21" s="110">
        <v>94.47651</v>
      </c>
      <c r="G21" s="110">
        <v>1058.676332</v>
      </c>
      <c r="H21" s="110">
        <v>195.986307</v>
      </c>
      <c r="I21" s="110">
        <v>625.808099</v>
      </c>
      <c r="J21" s="110">
        <v>2557.409162</v>
      </c>
      <c r="K21" s="110">
        <v>162.452405</v>
      </c>
      <c r="L21" s="111">
        <v>0</v>
      </c>
      <c r="M21" s="110">
        <v>25.409185</v>
      </c>
    </row>
    <row r="22" customFormat="1" ht="22.15" customHeight="1" spans="1:13">
      <c r="A22" s="130"/>
      <c r="B22" s="131"/>
      <c r="C22" s="131"/>
      <c r="D22" s="109" t="s">
        <v>19</v>
      </c>
      <c r="E22" s="110">
        <v>5.2</v>
      </c>
      <c r="F22" s="110">
        <v>-91.3856655894938</v>
      </c>
      <c r="G22" s="110">
        <v>104.627129702966</v>
      </c>
      <c r="H22" s="132">
        <v>251.273686395103</v>
      </c>
      <c r="I22" s="110">
        <v>-9.50888711146092</v>
      </c>
      <c r="J22" s="110">
        <v>25.2789016577528</v>
      </c>
      <c r="K22" s="110">
        <v>95.1452086494</v>
      </c>
      <c r="L22" s="111">
        <v>0</v>
      </c>
      <c r="M22" s="111">
        <v>2566.43842229092</v>
      </c>
    </row>
    <row r="23" customFormat="1" ht="22.15" customHeight="1" spans="1:13">
      <c r="A23" s="130"/>
      <c r="B23" s="133"/>
      <c r="C23" s="133"/>
      <c r="D23" s="109" t="s">
        <v>20</v>
      </c>
      <c r="E23" s="110">
        <v>2.82668761933315</v>
      </c>
      <c r="F23" s="110">
        <v>2.0015285310975</v>
      </c>
      <c r="G23" s="110">
        <v>22.4285474103103</v>
      </c>
      <c r="H23" s="110">
        <v>4.15206049805327</v>
      </c>
      <c r="I23" s="110">
        <v>13.2580338238615</v>
      </c>
      <c r="J23" s="110">
        <v>54.1798951234879</v>
      </c>
      <c r="K23" s="110">
        <v>3.44162928491862</v>
      </c>
      <c r="L23" s="110">
        <v>0</v>
      </c>
      <c r="M23" s="110">
        <v>0.538305328270855</v>
      </c>
    </row>
    <row r="24" customFormat="1" ht="18.6" customHeight="1" spans="1:13">
      <c r="A24" s="130"/>
      <c r="B24" s="118" t="s">
        <v>78</v>
      </c>
      <c r="C24" s="120"/>
      <c r="D24" s="109" t="s">
        <v>70</v>
      </c>
      <c r="E24" s="132">
        <f t="shared" ref="E24:E27" si="3">SUM(F24:M24)</f>
        <v>69450.72862017</v>
      </c>
      <c r="F24" s="110">
        <v>31261.63684457</v>
      </c>
      <c r="G24" s="110">
        <v>13141.79185626</v>
      </c>
      <c r="H24" s="110">
        <v>3644.31303155</v>
      </c>
      <c r="I24" s="110">
        <v>3219.86391462</v>
      </c>
      <c r="J24" s="110">
        <v>12274.60002814</v>
      </c>
      <c r="K24" s="110">
        <v>2643.77227312</v>
      </c>
      <c r="L24" s="110">
        <v>4.3021686</v>
      </c>
      <c r="M24" s="110">
        <v>3260.44850331</v>
      </c>
    </row>
    <row r="25" customFormat="1" ht="18.6" customHeight="1" spans="1:13">
      <c r="A25" s="130"/>
      <c r="B25" s="121"/>
      <c r="C25" s="123"/>
      <c r="D25" s="109" t="s">
        <v>76</v>
      </c>
      <c r="E25" s="134">
        <f t="shared" si="3"/>
        <v>149285</v>
      </c>
      <c r="F25" s="111">
        <v>66524</v>
      </c>
      <c r="G25" s="111">
        <v>30304</v>
      </c>
      <c r="H25" s="111">
        <v>7782</v>
      </c>
      <c r="I25" s="111">
        <v>7155</v>
      </c>
      <c r="J25" s="111">
        <v>24918</v>
      </c>
      <c r="K25" s="111">
        <v>5663</v>
      </c>
      <c r="L25" s="111">
        <v>9</v>
      </c>
      <c r="M25" s="111">
        <v>6930</v>
      </c>
    </row>
    <row r="26" customFormat="1" ht="18.6" customHeight="1" spans="1:13">
      <c r="A26" s="130"/>
      <c r="B26" s="121"/>
      <c r="C26" s="123"/>
      <c r="D26" s="109" t="s">
        <v>19</v>
      </c>
      <c r="E26" s="132">
        <v>13.39</v>
      </c>
      <c r="F26" s="110">
        <v>10.1609591309532</v>
      </c>
      <c r="G26" s="110">
        <v>20.608134999602</v>
      </c>
      <c r="H26" s="110">
        <v>15.5971479500891</v>
      </c>
      <c r="I26" s="110">
        <v>-19.1981931112366</v>
      </c>
      <c r="J26" s="110">
        <v>29.1221888278578</v>
      </c>
      <c r="K26" s="110">
        <v>-1.9393939394</v>
      </c>
      <c r="L26" s="111">
        <v>-95.4081632653061</v>
      </c>
      <c r="M26" s="111">
        <v>31.0266591038003</v>
      </c>
    </row>
    <row r="27" customFormat="1" ht="18.6" customHeight="1" spans="1:13">
      <c r="A27" s="130"/>
      <c r="B27" s="121"/>
      <c r="C27" s="123"/>
      <c r="D27" s="109" t="s">
        <v>71</v>
      </c>
      <c r="E27" s="132">
        <f t="shared" si="3"/>
        <v>28500.192792</v>
      </c>
      <c r="F27" s="110">
        <v>12841.374546</v>
      </c>
      <c r="G27" s="110">
        <v>5763.56656399999</v>
      </c>
      <c r="H27" s="110">
        <v>1927.984039</v>
      </c>
      <c r="I27" s="110">
        <v>1058.432996</v>
      </c>
      <c r="J27" s="110">
        <v>4571.222498</v>
      </c>
      <c r="K27" s="110">
        <v>1073.11259</v>
      </c>
      <c r="L27" s="110">
        <v>1.552112</v>
      </c>
      <c r="M27" s="110">
        <v>1262.947447</v>
      </c>
    </row>
    <row r="28" customFormat="1" ht="18.6" customHeight="1" spans="1:13">
      <c r="A28" s="130"/>
      <c r="B28" s="121"/>
      <c r="C28" s="123"/>
      <c r="D28" s="109" t="s">
        <v>19</v>
      </c>
      <c r="E28" s="132">
        <v>8.53</v>
      </c>
      <c r="F28" s="110">
        <v>5.84475724222271</v>
      </c>
      <c r="G28" s="110">
        <v>14.1846564577297</v>
      </c>
      <c r="H28" s="110">
        <v>15.5851263271778</v>
      </c>
      <c r="I28" s="110">
        <v>-24.7958707626492</v>
      </c>
      <c r="J28" s="110">
        <v>28.3916080463945</v>
      </c>
      <c r="K28" s="110">
        <v>-16.8938530716</v>
      </c>
      <c r="L28" s="111">
        <v>-97.4609987575986</v>
      </c>
      <c r="M28" s="111">
        <v>15.5152353575521</v>
      </c>
    </row>
    <row r="29" customFormat="1" ht="18.6" customHeight="1" spans="1:13">
      <c r="A29" s="130"/>
      <c r="B29" s="124"/>
      <c r="C29" s="126"/>
      <c r="D29" s="109" t="s">
        <v>20</v>
      </c>
      <c r="E29" s="132">
        <v>2.15687444545553</v>
      </c>
      <c r="F29" s="110">
        <v>45.0571497523503</v>
      </c>
      <c r="G29" s="110">
        <v>20.2229037749451</v>
      </c>
      <c r="H29" s="110">
        <v>6.76481051574214</v>
      </c>
      <c r="I29" s="110">
        <v>3.71377486364619</v>
      </c>
      <c r="J29" s="110">
        <v>16.0392686862215</v>
      </c>
      <c r="K29" s="110">
        <v>3.76528186258874</v>
      </c>
      <c r="L29" s="110">
        <v>0.00544597017756202</v>
      </c>
      <c r="M29" s="110">
        <v>4.43136457432846</v>
      </c>
    </row>
    <row r="30" customFormat="1" ht="18.6" customHeight="1" spans="1:13">
      <c r="A30" s="130"/>
      <c r="B30" s="118" t="s">
        <v>79</v>
      </c>
      <c r="C30" s="120"/>
      <c r="D30" s="109" t="s">
        <v>76</v>
      </c>
      <c r="E30" s="134">
        <f t="shared" ref="E30:E34" si="4">SUM(F30:M30)</f>
        <v>46649</v>
      </c>
      <c r="F30" s="111">
        <v>31963</v>
      </c>
      <c r="G30" s="111">
        <v>7368</v>
      </c>
      <c r="H30" s="111">
        <v>7273</v>
      </c>
      <c r="I30" s="111">
        <v>5</v>
      </c>
      <c r="J30" s="111">
        <v>2</v>
      </c>
      <c r="K30" s="111">
        <v>38</v>
      </c>
      <c r="L30" s="111">
        <v>0</v>
      </c>
      <c r="M30" s="111">
        <v>0</v>
      </c>
    </row>
    <row r="31" customFormat="1" ht="18.6" customHeight="1" spans="1:13">
      <c r="A31" s="130"/>
      <c r="B31" s="121"/>
      <c r="C31" s="123"/>
      <c r="D31" s="109" t="s">
        <v>71</v>
      </c>
      <c r="E31" s="132">
        <f t="shared" si="4"/>
        <v>534.474348</v>
      </c>
      <c r="F31" s="110">
        <v>363.16902</v>
      </c>
      <c r="G31" s="110">
        <v>83.419164</v>
      </c>
      <c r="H31" s="110">
        <v>87.376719</v>
      </c>
      <c r="I31" s="110">
        <v>0.056605</v>
      </c>
      <c r="J31" s="110">
        <v>0.022642</v>
      </c>
      <c r="K31" s="110">
        <v>0.430198</v>
      </c>
      <c r="L31" s="111">
        <v>0</v>
      </c>
      <c r="M31" s="111">
        <v>0</v>
      </c>
    </row>
    <row r="32" customFormat="1" ht="18.6" customHeight="1" spans="1:13">
      <c r="A32" s="130"/>
      <c r="B32" s="124"/>
      <c r="C32" s="126"/>
      <c r="D32" s="109" t="s">
        <v>20</v>
      </c>
      <c r="E32" s="110">
        <v>4.76493026493112</v>
      </c>
      <c r="F32" s="110">
        <v>67.9488213716854</v>
      </c>
      <c r="G32" s="110">
        <v>15.6077020931227</v>
      </c>
      <c r="H32" s="110">
        <v>16.3481595191543</v>
      </c>
      <c r="I32" s="111">
        <v>0.010590779559733</v>
      </c>
      <c r="J32" s="111">
        <v>0.00423631182389318</v>
      </c>
      <c r="K32" s="111">
        <v>0.0804899246539705</v>
      </c>
      <c r="L32" s="111">
        <v>0</v>
      </c>
      <c r="M32" s="111">
        <v>0</v>
      </c>
    </row>
    <row r="33" customFormat="1" ht="18.6" customHeight="1" spans="1:13">
      <c r="A33" s="130"/>
      <c r="B33" s="118" t="s">
        <v>80</v>
      </c>
      <c r="C33" s="120"/>
      <c r="D33" s="109" t="s">
        <v>76</v>
      </c>
      <c r="E33" s="111">
        <f t="shared" si="4"/>
        <v>3175.00847262365</v>
      </c>
      <c r="F33" s="111">
        <v>3148</v>
      </c>
      <c r="G33" s="111">
        <v>0</v>
      </c>
      <c r="H33" s="111">
        <v>27</v>
      </c>
      <c r="I33" s="111">
        <v>0</v>
      </c>
      <c r="J33" s="111">
        <v>0.00423631182389318</v>
      </c>
      <c r="K33" s="111">
        <v>0.00423631182389318</v>
      </c>
      <c r="L33" s="111">
        <v>0</v>
      </c>
      <c r="M33" s="111">
        <v>0</v>
      </c>
    </row>
    <row r="34" customFormat="1" ht="18.6" customHeight="1" spans="1:13">
      <c r="A34" s="130"/>
      <c r="B34" s="121"/>
      <c r="C34" s="123"/>
      <c r="D34" s="109" t="s">
        <v>71</v>
      </c>
      <c r="E34" s="110">
        <f t="shared" si="4"/>
        <v>153.809795623648</v>
      </c>
      <c r="F34" s="110">
        <v>150.777323</v>
      </c>
      <c r="G34" s="111">
        <v>0</v>
      </c>
      <c r="H34" s="110">
        <v>3.024</v>
      </c>
      <c r="I34" s="111">
        <v>0</v>
      </c>
      <c r="J34" s="111">
        <v>0.00423631182389318</v>
      </c>
      <c r="K34" s="111">
        <v>0.00423631182389318</v>
      </c>
      <c r="L34" s="111">
        <v>0</v>
      </c>
      <c r="M34" s="111">
        <v>0</v>
      </c>
    </row>
    <row r="35" customFormat="1" ht="18.6" customHeight="1" spans="1:13">
      <c r="A35" s="135"/>
      <c r="B35" s="124"/>
      <c r="C35" s="126"/>
      <c r="D35" s="109" t="s">
        <v>20</v>
      </c>
      <c r="E35" s="110">
        <v>6</v>
      </c>
      <c r="F35" s="110">
        <v>98.0338270562211</v>
      </c>
      <c r="G35" s="111">
        <v>0</v>
      </c>
      <c r="H35" s="110">
        <v>1.9661729437789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</row>
    <row r="36" customFormat="1" ht="18.6" customHeight="1" spans="1:13">
      <c r="A36" s="136" t="s">
        <v>81</v>
      </c>
      <c r="B36" s="137"/>
      <c r="C36" s="138"/>
      <c r="D36" s="109" t="s">
        <v>70</v>
      </c>
      <c r="E36" s="110">
        <f t="shared" ref="E36:E38" si="5">SUM(F36:M36)</f>
        <v>448.723707523648</v>
      </c>
      <c r="F36" s="110">
        <v>282.3746349</v>
      </c>
      <c r="G36" s="110">
        <v>7.7556</v>
      </c>
      <c r="H36" s="110">
        <v>2.4</v>
      </c>
      <c r="I36" s="110">
        <v>51.06</v>
      </c>
      <c r="J36" s="110">
        <v>54.755</v>
      </c>
      <c r="K36" s="111">
        <v>0.00423631182389318</v>
      </c>
      <c r="L36" s="111">
        <v>0.00423631182389318</v>
      </c>
      <c r="M36" s="110">
        <v>50.37</v>
      </c>
    </row>
    <row r="37" customFormat="1" ht="18.6" customHeight="1" spans="1:13">
      <c r="A37" s="139"/>
      <c r="B37" s="140"/>
      <c r="C37" s="141"/>
      <c r="D37" s="109" t="s">
        <v>73</v>
      </c>
      <c r="E37" s="111">
        <f t="shared" si="5"/>
        <v>12153.0084726236</v>
      </c>
      <c r="F37" s="111">
        <v>10979</v>
      </c>
      <c r="G37" s="111">
        <v>50</v>
      </c>
      <c r="H37" s="111">
        <v>1</v>
      </c>
      <c r="I37" s="111">
        <v>187</v>
      </c>
      <c r="J37" s="111">
        <v>122</v>
      </c>
      <c r="K37" s="111">
        <v>0.00423631182389318</v>
      </c>
      <c r="L37" s="111">
        <v>0.00423631182389318</v>
      </c>
      <c r="M37" s="111">
        <v>814</v>
      </c>
    </row>
    <row r="38" customFormat="1" ht="18.6" customHeight="1" spans="1:13">
      <c r="A38" s="139"/>
      <c r="B38" s="140"/>
      <c r="C38" s="141"/>
      <c r="D38" s="109" t="s">
        <v>71</v>
      </c>
      <c r="E38" s="110">
        <f t="shared" si="5"/>
        <v>36.1711946236478</v>
      </c>
      <c r="F38" s="110">
        <v>27.385345</v>
      </c>
      <c r="G38" s="110">
        <v>2.070552</v>
      </c>
      <c r="H38" s="111">
        <v>0.001887</v>
      </c>
      <c r="I38" s="110">
        <v>2.401759</v>
      </c>
      <c r="J38" s="110">
        <v>2.401034</v>
      </c>
      <c r="K38" s="111">
        <v>0.00423631182389318</v>
      </c>
      <c r="L38" s="111">
        <v>0.00423631182389318</v>
      </c>
      <c r="M38" s="110">
        <v>1.902145</v>
      </c>
    </row>
    <row r="39" customFormat="1" ht="18.6" customHeight="1" spans="1:13">
      <c r="A39" s="139"/>
      <c r="B39" s="140"/>
      <c r="C39" s="141"/>
      <c r="D39" s="109" t="s">
        <v>19</v>
      </c>
      <c r="E39" s="110">
        <v>-23.93</v>
      </c>
      <c r="F39" s="110">
        <v>-29.1233495699251</v>
      </c>
      <c r="G39" s="110">
        <v>1.12724374252733</v>
      </c>
      <c r="H39" s="111">
        <v>-81.13</v>
      </c>
      <c r="I39" s="110">
        <v>-60.8170353693553</v>
      </c>
      <c r="J39" s="110">
        <v>584.853290586467</v>
      </c>
      <c r="K39" s="111">
        <v>0.00423631182389318</v>
      </c>
      <c r="L39" s="111">
        <v>0.00423631182389318</v>
      </c>
      <c r="M39" s="111">
        <v>428.373611111111</v>
      </c>
    </row>
    <row r="40" customFormat="1" ht="18.6" customHeight="1" spans="1:13">
      <c r="A40" s="142"/>
      <c r="B40" s="143"/>
      <c r="C40" s="144"/>
      <c r="D40" s="109" t="s">
        <v>20</v>
      </c>
      <c r="E40" s="110">
        <v>0.713270593358194</v>
      </c>
      <c r="F40" s="110">
        <v>75.7281075246493</v>
      </c>
      <c r="G40" s="110">
        <v>5.72565306339495</v>
      </c>
      <c r="H40" s="110">
        <v>0.00521808065222524</v>
      </c>
      <c r="I40" s="110">
        <v>6.64153268108524</v>
      </c>
      <c r="J40" s="110">
        <v>6.63952785412558</v>
      </c>
      <c r="K40" s="111">
        <v>0</v>
      </c>
      <c r="L40" s="111">
        <v>0</v>
      </c>
      <c r="M40" s="110">
        <v>5.25996079609273</v>
      </c>
    </row>
    <row r="41" customFormat="1" ht="21" customHeight="1" spans="1:13">
      <c r="A41" s="145" t="s">
        <v>82</v>
      </c>
      <c r="B41" s="146"/>
      <c r="C41" s="146"/>
      <c r="D41" s="147"/>
      <c r="E41" s="110">
        <f t="shared" ref="E41:E48" si="6">SUM(F41:M41)</f>
        <v>102.449742</v>
      </c>
      <c r="F41" s="110">
        <v>8.877925</v>
      </c>
      <c r="G41" s="110">
        <v>18.028491</v>
      </c>
      <c r="H41" s="110">
        <v>0</v>
      </c>
      <c r="I41" s="110">
        <v>0</v>
      </c>
      <c r="J41" s="111">
        <v>0</v>
      </c>
      <c r="K41" s="111">
        <v>0</v>
      </c>
      <c r="L41" s="111">
        <v>0</v>
      </c>
      <c r="M41" s="111">
        <v>75.543326</v>
      </c>
    </row>
    <row r="42" customFormat="1" ht="21" customHeight="1" spans="1:13">
      <c r="A42" s="145" t="s">
        <v>83</v>
      </c>
      <c r="B42" s="146"/>
      <c r="C42" s="146"/>
      <c r="D42" s="147"/>
      <c r="E42" s="110">
        <f t="shared" si="6"/>
        <v>3.152931</v>
      </c>
      <c r="F42" s="110">
        <v>1.261327</v>
      </c>
      <c r="G42" s="110">
        <v>1.768962</v>
      </c>
      <c r="H42" s="111">
        <v>0</v>
      </c>
      <c r="I42" s="110">
        <v>0.122642</v>
      </c>
      <c r="J42" s="111">
        <v>0</v>
      </c>
      <c r="K42" s="111">
        <v>0</v>
      </c>
      <c r="L42" s="111">
        <v>0</v>
      </c>
      <c r="M42" s="111">
        <v>0</v>
      </c>
    </row>
    <row r="43" customFormat="1" ht="21" customHeight="1" spans="1:13">
      <c r="A43" s="145" t="s">
        <v>84</v>
      </c>
      <c r="B43" s="146"/>
      <c r="C43" s="146"/>
      <c r="D43" s="147"/>
      <c r="E43" s="110">
        <f t="shared" si="6"/>
        <v>1072.137687</v>
      </c>
      <c r="F43" s="110">
        <v>589.813174</v>
      </c>
      <c r="G43" s="110">
        <v>181.467616</v>
      </c>
      <c r="H43" s="110">
        <v>116.166482</v>
      </c>
      <c r="I43" s="110">
        <v>1.369811</v>
      </c>
      <c r="J43" s="110">
        <v>133.681537</v>
      </c>
      <c r="K43" s="111">
        <v>1.774308</v>
      </c>
      <c r="L43" s="110">
        <v>0</v>
      </c>
      <c r="M43" s="110">
        <v>47.864759</v>
      </c>
    </row>
    <row r="44" customFormat="1" ht="21" customHeight="1" spans="1:13">
      <c r="A44" s="145" t="s">
        <v>85</v>
      </c>
      <c r="B44" s="146"/>
      <c r="C44" s="146"/>
      <c r="D44" s="147"/>
      <c r="E44" s="110">
        <f t="shared" si="6"/>
        <v>1557.213079</v>
      </c>
      <c r="F44" s="110">
        <v>1025.316315</v>
      </c>
      <c r="G44" s="110">
        <v>204.307535</v>
      </c>
      <c r="H44" s="110">
        <v>159.775604</v>
      </c>
      <c r="I44" s="110">
        <v>52.979925</v>
      </c>
      <c r="J44" s="110">
        <v>90.553637</v>
      </c>
      <c r="K44" s="110">
        <v>10.783039</v>
      </c>
      <c r="L44" s="110">
        <v>0.037736</v>
      </c>
      <c r="M44" s="110">
        <v>13.459288</v>
      </c>
    </row>
    <row r="45" customFormat="1" ht="21" customHeight="1" spans="1:13">
      <c r="A45" s="145" t="s">
        <v>86</v>
      </c>
      <c r="B45" s="146"/>
      <c r="C45" s="146"/>
      <c r="D45" s="147"/>
      <c r="E45" s="110">
        <f t="shared" si="6"/>
        <v>139.107843</v>
      </c>
      <c r="F45" s="110">
        <v>0</v>
      </c>
      <c r="G45" s="110">
        <v>55.710793</v>
      </c>
      <c r="H45" s="110">
        <v>72.96225</v>
      </c>
      <c r="I45" s="110">
        <v>0.153452</v>
      </c>
      <c r="J45" s="110">
        <v>3.064862</v>
      </c>
      <c r="K45" s="110">
        <v>7.216486</v>
      </c>
      <c r="L45" s="110">
        <v>0</v>
      </c>
      <c r="M45" s="111">
        <v>0</v>
      </c>
    </row>
    <row r="46" customFormat="1" ht="21" customHeight="1" spans="1:13">
      <c r="A46" s="145" t="s">
        <v>87</v>
      </c>
      <c r="B46" s="146"/>
      <c r="C46" s="146"/>
      <c r="D46" s="147"/>
      <c r="E46" s="110">
        <f t="shared" si="6"/>
        <v>711.554549</v>
      </c>
      <c r="F46" s="110">
        <v>154.50812</v>
      </c>
      <c r="G46" s="111">
        <v>4.9</v>
      </c>
      <c r="H46" s="110">
        <v>515.473243</v>
      </c>
      <c r="I46" s="111">
        <v>0</v>
      </c>
      <c r="J46" s="110">
        <v>10.42</v>
      </c>
      <c r="K46" s="111">
        <v>0</v>
      </c>
      <c r="L46" s="110">
        <v>26.253186</v>
      </c>
      <c r="M46" s="111">
        <v>0</v>
      </c>
    </row>
    <row r="47" customFormat="1" ht="21" customHeight="1" spans="1:13">
      <c r="A47" s="145" t="s">
        <v>88</v>
      </c>
      <c r="B47" s="146"/>
      <c r="C47" s="146"/>
      <c r="D47" s="147"/>
      <c r="E47" s="110">
        <f t="shared" si="6"/>
        <v>703.324659</v>
      </c>
      <c r="F47" s="110">
        <v>146.27823</v>
      </c>
      <c r="G47" s="110">
        <v>4.9</v>
      </c>
      <c r="H47" s="110">
        <v>515.473243</v>
      </c>
      <c r="I47" s="111">
        <v>0</v>
      </c>
      <c r="J47" s="110">
        <v>10.42</v>
      </c>
      <c r="K47" s="111">
        <v>0</v>
      </c>
      <c r="L47" s="110">
        <v>26.253186</v>
      </c>
      <c r="M47" s="111">
        <v>0</v>
      </c>
    </row>
    <row r="48" customFormat="1" ht="21" customHeight="1" spans="1:13">
      <c r="A48" s="145" t="s">
        <v>89</v>
      </c>
      <c r="B48" s="146"/>
      <c r="C48" s="146"/>
      <c r="D48" s="147"/>
      <c r="E48" s="110">
        <f t="shared" si="6"/>
        <v>0.52094300000298</v>
      </c>
      <c r="F48" s="111">
        <v>2.72848410531878e-12</v>
      </c>
      <c r="G48" s="110">
        <v>0.520943</v>
      </c>
      <c r="H48" s="110">
        <v>0</v>
      </c>
      <c r="I48" s="111">
        <v>6.23913365416229e-14</v>
      </c>
      <c r="J48" s="111">
        <v>6.23913365416229e-14</v>
      </c>
      <c r="K48" s="111">
        <v>6.23913365416229e-14</v>
      </c>
      <c r="L48" s="111">
        <v>0</v>
      </c>
      <c r="M48" s="111">
        <v>6.3948846218409e-14</v>
      </c>
    </row>
    <row r="49" customFormat="1" ht="49.15" customHeight="1" spans="1:12">
      <c r="A49" s="148" t="s">
        <v>90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54"/>
    </row>
    <row r="50" customFormat="1" ht="21.75" customHeight="1" spans="1:12">
      <c r="A50" s="149" t="s">
        <v>91</v>
      </c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55"/>
    </row>
    <row r="51" customFormat="1" ht="26.25" customHeight="1" spans="1:13">
      <c r="A51" s="150" t="s">
        <v>92</v>
      </c>
      <c r="B51" s="150"/>
      <c r="C51" s="150"/>
      <c r="D51" s="150"/>
      <c r="E51" s="150" t="s">
        <v>93</v>
      </c>
      <c r="F51" s="150" t="s">
        <v>61</v>
      </c>
      <c r="G51" s="150" t="s">
        <v>62</v>
      </c>
      <c r="H51" s="150" t="s">
        <v>63</v>
      </c>
      <c r="I51" s="150" t="s">
        <v>94</v>
      </c>
      <c r="J51" s="150" t="s">
        <v>65</v>
      </c>
      <c r="K51" s="150" t="s">
        <v>66</v>
      </c>
      <c r="L51" s="150" t="s">
        <v>67</v>
      </c>
      <c r="M51" s="40" t="s">
        <v>68</v>
      </c>
    </row>
    <row r="52" customFormat="1" ht="18" customHeight="1" spans="1:13">
      <c r="A52" s="106" t="s">
        <v>95</v>
      </c>
      <c r="B52" s="107"/>
      <c r="C52" s="108"/>
      <c r="D52" s="109" t="s">
        <v>96</v>
      </c>
      <c r="E52" s="110">
        <f t="shared" ref="E52:E62" si="7">SUM(F52:M52)</f>
        <v>16502.1234499998</v>
      </c>
      <c r="F52" s="110">
        <v>8594.831987</v>
      </c>
      <c r="G52" s="110">
        <v>2768.491276</v>
      </c>
      <c r="H52" s="110">
        <v>1551.7999569998</v>
      </c>
      <c r="I52" s="110">
        <v>583.047588</v>
      </c>
      <c r="J52" s="110">
        <v>1987.699527</v>
      </c>
      <c r="K52" s="110">
        <v>394.726834</v>
      </c>
      <c r="L52" s="110">
        <v>168.674755</v>
      </c>
      <c r="M52" s="110">
        <v>452.851526</v>
      </c>
    </row>
    <row r="53" customFormat="1" ht="18" customHeight="1" spans="1:13">
      <c r="A53" s="112"/>
      <c r="B53" s="113"/>
      <c r="C53" s="114"/>
      <c r="D53" s="109" t="s">
        <v>97</v>
      </c>
      <c r="E53" s="111">
        <f t="shared" si="7"/>
        <v>40933</v>
      </c>
      <c r="F53" s="111">
        <v>26068</v>
      </c>
      <c r="G53" s="111">
        <v>4139</v>
      </c>
      <c r="H53" s="111">
        <v>3499</v>
      </c>
      <c r="I53" s="111">
        <v>1130</v>
      </c>
      <c r="J53" s="111">
        <v>2956</v>
      </c>
      <c r="K53" s="111">
        <v>987</v>
      </c>
      <c r="L53" s="111">
        <v>1030</v>
      </c>
      <c r="M53" s="111">
        <v>1124</v>
      </c>
    </row>
    <row r="54" customFormat="1" ht="18" customHeight="1" spans="1:13">
      <c r="A54" s="112"/>
      <c r="B54" s="113"/>
      <c r="C54" s="114"/>
      <c r="D54" s="109" t="s">
        <v>98</v>
      </c>
      <c r="E54" s="110">
        <v>50</v>
      </c>
      <c r="F54" s="110">
        <v>56.3901303095991</v>
      </c>
      <c r="G54" s="110">
        <v>43.1838592638892</v>
      </c>
      <c r="H54" s="110">
        <v>53.6889454536024</v>
      </c>
      <c r="I54" s="110">
        <v>52.2670195696402</v>
      </c>
      <c r="J54" s="110">
        <v>41.260862150559</v>
      </c>
      <c r="K54" s="110">
        <v>36.0830667068</v>
      </c>
      <c r="L54" s="110">
        <v>605.805944136691</v>
      </c>
      <c r="M54" s="110">
        <v>32.2610150032698</v>
      </c>
    </row>
    <row r="55" customFormat="1" ht="18" customHeight="1" spans="1:13">
      <c r="A55" s="112"/>
      <c r="B55" s="113"/>
      <c r="C55" s="114"/>
      <c r="D55" s="109" t="s">
        <v>99</v>
      </c>
      <c r="E55" s="110">
        <f t="shared" si="7"/>
        <v>17447.09337</v>
      </c>
      <c r="F55" s="110">
        <v>9156.613695</v>
      </c>
      <c r="G55" s="110">
        <v>2899.599395</v>
      </c>
      <c r="H55" s="110">
        <v>1748.05183</v>
      </c>
      <c r="I55" s="110">
        <v>611.183867</v>
      </c>
      <c r="J55" s="110">
        <v>1944.603551</v>
      </c>
      <c r="K55" s="110">
        <v>501.800071</v>
      </c>
      <c r="L55" s="110">
        <v>22.332193</v>
      </c>
      <c r="M55" s="110">
        <v>562.908768</v>
      </c>
    </row>
    <row r="56" customFormat="1" ht="18" customHeight="1" spans="1:13">
      <c r="A56" s="115"/>
      <c r="B56" s="116"/>
      <c r="C56" s="117"/>
      <c r="D56" s="109" t="s">
        <v>100</v>
      </c>
      <c r="E56" s="111">
        <f t="shared" si="7"/>
        <v>6475</v>
      </c>
      <c r="F56" s="111">
        <v>2889</v>
      </c>
      <c r="G56" s="111">
        <v>757</v>
      </c>
      <c r="H56" s="111">
        <v>1001</v>
      </c>
      <c r="I56" s="111">
        <v>209</v>
      </c>
      <c r="J56" s="111">
        <v>977</v>
      </c>
      <c r="K56" s="111">
        <v>151</v>
      </c>
      <c r="L56" s="111">
        <v>266</v>
      </c>
      <c r="M56" s="111">
        <v>225</v>
      </c>
    </row>
    <row r="57" customFormat="1" ht="18" customHeight="1" spans="1:13">
      <c r="A57" s="106" t="s">
        <v>72</v>
      </c>
      <c r="B57" s="107"/>
      <c r="C57" s="108"/>
      <c r="D57" s="109" t="s">
        <v>96</v>
      </c>
      <c r="E57" s="110">
        <f t="shared" si="7"/>
        <v>25.669668</v>
      </c>
      <c r="F57" s="110">
        <v>4.0447</v>
      </c>
      <c r="G57" s="110">
        <v>21.614582</v>
      </c>
      <c r="H57" s="110">
        <v>0</v>
      </c>
      <c r="I57" s="110">
        <v>0</v>
      </c>
      <c r="J57" s="110">
        <v>0.010386</v>
      </c>
      <c r="K57" s="110">
        <v>0</v>
      </c>
      <c r="L57" s="110">
        <v>0</v>
      </c>
      <c r="M57" s="111">
        <v>0</v>
      </c>
    </row>
    <row r="58" customFormat="1" ht="18" customHeight="1" spans="1:13">
      <c r="A58" s="112"/>
      <c r="B58" s="113"/>
      <c r="C58" s="114"/>
      <c r="D58" s="109" t="s">
        <v>97</v>
      </c>
      <c r="E58" s="111">
        <f t="shared" si="7"/>
        <v>42</v>
      </c>
      <c r="F58" s="111">
        <v>20</v>
      </c>
      <c r="G58" s="111">
        <v>21</v>
      </c>
      <c r="H58" s="111">
        <v>0</v>
      </c>
      <c r="I58" s="111">
        <v>0</v>
      </c>
      <c r="J58" s="111">
        <v>1</v>
      </c>
      <c r="K58" s="111">
        <v>0</v>
      </c>
      <c r="L58" s="111">
        <v>0</v>
      </c>
      <c r="M58" s="111">
        <v>0</v>
      </c>
    </row>
    <row r="59" customFormat="1" ht="18" customHeight="1" spans="1:13">
      <c r="A59" s="112"/>
      <c r="B59" s="113"/>
      <c r="C59" s="114"/>
      <c r="D59" s="109" t="s">
        <v>99</v>
      </c>
      <c r="E59" s="110">
        <f t="shared" si="7"/>
        <v>1383.941555</v>
      </c>
      <c r="F59" s="110">
        <v>1253.72656</v>
      </c>
      <c r="G59" s="110">
        <v>129.864995</v>
      </c>
      <c r="H59" s="110">
        <v>0</v>
      </c>
      <c r="I59" s="110">
        <v>0.35</v>
      </c>
      <c r="J59" s="110">
        <v>0</v>
      </c>
      <c r="K59" s="110">
        <v>0</v>
      </c>
      <c r="L59" s="110">
        <v>0</v>
      </c>
      <c r="M59" s="111">
        <v>0</v>
      </c>
    </row>
    <row r="60" customFormat="1" ht="18" customHeight="1" spans="1:13">
      <c r="A60" s="115"/>
      <c r="B60" s="116"/>
      <c r="C60" s="117"/>
      <c r="D60" s="109" t="s">
        <v>100</v>
      </c>
      <c r="E60" s="111">
        <f t="shared" si="7"/>
        <v>50</v>
      </c>
      <c r="F60" s="111">
        <v>3</v>
      </c>
      <c r="G60" s="111">
        <v>46</v>
      </c>
      <c r="H60" s="111">
        <v>0</v>
      </c>
      <c r="I60" s="111">
        <v>1</v>
      </c>
      <c r="J60" s="111">
        <v>0</v>
      </c>
      <c r="K60" s="111">
        <v>0</v>
      </c>
      <c r="L60" s="111">
        <v>0</v>
      </c>
      <c r="M60" s="111">
        <v>0</v>
      </c>
    </row>
    <row r="61" customFormat="1" ht="18" customHeight="1" spans="1:13">
      <c r="A61" s="151" t="s">
        <v>74</v>
      </c>
      <c r="B61" s="127" t="s">
        <v>75</v>
      </c>
      <c r="C61" s="127" t="s">
        <v>69</v>
      </c>
      <c r="D61" s="109" t="s">
        <v>96</v>
      </c>
      <c r="E61" s="110">
        <f t="shared" si="7"/>
        <v>11532.6705573973</v>
      </c>
      <c r="F61" s="110">
        <v>5408.530403</v>
      </c>
      <c r="G61" s="110">
        <v>2462.80284</v>
      </c>
      <c r="H61" s="110">
        <v>593.9184543973</v>
      </c>
      <c r="I61" s="110">
        <v>526.375861</v>
      </c>
      <c r="J61" s="110">
        <v>1701.953984</v>
      </c>
      <c r="K61" s="110">
        <v>394.076139</v>
      </c>
      <c r="L61" s="110">
        <v>7.881548</v>
      </c>
      <c r="M61" s="110">
        <v>437.131328</v>
      </c>
    </row>
    <row r="62" customFormat="1" ht="18" customHeight="1" spans="1:13">
      <c r="A62" s="151"/>
      <c r="B62" s="130"/>
      <c r="C62" s="130"/>
      <c r="D62" s="109" t="s">
        <v>97</v>
      </c>
      <c r="E62" s="111">
        <f t="shared" si="7"/>
        <v>19564</v>
      </c>
      <c r="F62" s="111">
        <v>8756</v>
      </c>
      <c r="G62" s="111">
        <v>3703</v>
      </c>
      <c r="H62" s="111">
        <v>1026</v>
      </c>
      <c r="I62" s="111">
        <v>1109</v>
      </c>
      <c r="J62" s="111">
        <v>2864</v>
      </c>
      <c r="K62" s="111">
        <v>985</v>
      </c>
      <c r="L62" s="111">
        <v>12</v>
      </c>
      <c r="M62" s="111">
        <v>1109</v>
      </c>
    </row>
    <row r="63" customFormat="1" ht="18" customHeight="1" spans="1:13">
      <c r="A63" s="151"/>
      <c r="B63" s="130"/>
      <c r="C63" s="130"/>
      <c r="D63" s="109" t="s">
        <v>101</v>
      </c>
      <c r="E63" s="110">
        <v>39.5110506466497</v>
      </c>
      <c r="F63" s="110">
        <v>40.4962553894811</v>
      </c>
      <c r="G63" s="110">
        <v>42.1208970667766</v>
      </c>
      <c r="H63" s="110">
        <v>29.4254329876038</v>
      </c>
      <c r="I63" s="110">
        <v>49.7289591227642</v>
      </c>
      <c r="J63" s="110">
        <v>37.2317803328307</v>
      </c>
      <c r="K63" s="110">
        <v>36.7080048793</v>
      </c>
      <c r="L63" s="110">
        <v>507.795056026885</v>
      </c>
      <c r="M63" s="110">
        <v>34.6119966462864</v>
      </c>
    </row>
    <row r="64" customFormat="1" ht="18" customHeight="1" spans="1:13">
      <c r="A64" s="151"/>
      <c r="B64" s="130"/>
      <c r="C64" s="130"/>
      <c r="D64" s="109" t="s">
        <v>99</v>
      </c>
      <c r="E64" s="110">
        <f t="shared" ref="E64:E67" si="8">SUM(F64:M64)</f>
        <v>12555.731865</v>
      </c>
      <c r="F64" s="110">
        <v>6351.091603</v>
      </c>
      <c r="G64" s="110">
        <v>1962.184764</v>
      </c>
      <c r="H64" s="110">
        <v>1041.446972</v>
      </c>
      <c r="I64" s="110">
        <v>592.194767</v>
      </c>
      <c r="J64" s="110">
        <v>1637.395701</v>
      </c>
      <c r="K64" s="110">
        <v>489.771505</v>
      </c>
      <c r="L64" s="110">
        <v>3.102693</v>
      </c>
      <c r="M64" s="110">
        <v>478.54386</v>
      </c>
    </row>
    <row r="65" customFormat="1" ht="18" customHeight="1" spans="1:13">
      <c r="A65" s="151"/>
      <c r="B65" s="130"/>
      <c r="C65" s="135"/>
      <c r="D65" s="109" t="s">
        <v>100</v>
      </c>
      <c r="E65" s="111">
        <f t="shared" si="8"/>
        <v>4042</v>
      </c>
      <c r="F65" s="111">
        <v>1805</v>
      </c>
      <c r="G65" s="111">
        <v>493</v>
      </c>
      <c r="H65" s="111">
        <v>342</v>
      </c>
      <c r="I65" s="111">
        <v>185</v>
      </c>
      <c r="J65" s="111">
        <v>866</v>
      </c>
      <c r="K65" s="111">
        <v>137</v>
      </c>
      <c r="L65" s="111">
        <v>5</v>
      </c>
      <c r="M65" s="111">
        <v>209</v>
      </c>
    </row>
    <row r="66" customFormat="1" ht="18" customHeight="1" spans="1:13">
      <c r="A66" s="151"/>
      <c r="B66" s="130"/>
      <c r="C66" s="127" t="s">
        <v>77</v>
      </c>
      <c r="D66" s="109" t="s">
        <v>96</v>
      </c>
      <c r="E66" s="110">
        <f t="shared" si="8"/>
        <v>2324.753774</v>
      </c>
      <c r="F66" s="110">
        <v>617.280587</v>
      </c>
      <c r="G66" s="110">
        <v>275.636953</v>
      </c>
      <c r="H66" s="110">
        <v>77.746879</v>
      </c>
      <c r="I66" s="110">
        <v>304.57291</v>
      </c>
      <c r="J66" s="110">
        <v>1006.011247</v>
      </c>
      <c r="K66" s="110">
        <v>42.979498</v>
      </c>
      <c r="L66" s="111">
        <v>0</v>
      </c>
      <c r="M66" s="111">
        <v>0.5257</v>
      </c>
    </row>
    <row r="67" customFormat="1" ht="18" customHeight="1" spans="1:13">
      <c r="A67" s="151"/>
      <c r="B67" s="130"/>
      <c r="C67" s="130"/>
      <c r="D67" s="109" t="s">
        <v>97</v>
      </c>
      <c r="E67" s="111">
        <f t="shared" si="8"/>
        <v>3618</v>
      </c>
      <c r="F67" s="111">
        <v>500</v>
      </c>
      <c r="G67" s="111">
        <v>500</v>
      </c>
      <c r="H67" s="111">
        <v>15</v>
      </c>
      <c r="I67" s="111">
        <v>693</v>
      </c>
      <c r="J67" s="111">
        <v>1778</v>
      </c>
      <c r="K67" s="111">
        <v>130</v>
      </c>
      <c r="L67" s="111">
        <v>0</v>
      </c>
      <c r="M67" s="111">
        <v>2</v>
      </c>
    </row>
    <row r="68" customFormat="1" ht="18" customHeight="1" spans="1:13">
      <c r="A68" s="151"/>
      <c r="B68" s="130"/>
      <c r="C68" s="130"/>
      <c r="D68" s="109" t="s">
        <v>101</v>
      </c>
      <c r="E68" s="110">
        <v>49.2509831961151</v>
      </c>
      <c r="F68" s="110">
        <v>653.369379330375</v>
      </c>
      <c r="G68" s="110">
        <v>26.0359984131581</v>
      </c>
      <c r="H68" s="110">
        <v>39.6695464035658</v>
      </c>
      <c r="I68" s="110">
        <v>48.6687389451635</v>
      </c>
      <c r="J68" s="110">
        <v>39.3371253199569</v>
      </c>
      <c r="K68" s="110">
        <v>26.4566708015</v>
      </c>
      <c r="L68" s="111">
        <v>0</v>
      </c>
      <c r="M68" s="110">
        <v>2.06893688246986</v>
      </c>
    </row>
    <row r="69" customFormat="1" ht="18" customHeight="1" spans="1:13">
      <c r="A69" s="151"/>
      <c r="B69" s="130"/>
      <c r="C69" s="130"/>
      <c r="D69" s="109" t="s">
        <v>99</v>
      </c>
      <c r="E69" s="110">
        <f t="shared" ref="E69:E72" si="9">SUM(F69:M69)</f>
        <v>2458.010143</v>
      </c>
      <c r="F69" s="110">
        <v>695.464637</v>
      </c>
      <c r="G69" s="110">
        <v>283.524782</v>
      </c>
      <c r="H69" s="110">
        <v>164.074197</v>
      </c>
      <c r="I69" s="110">
        <v>372.04865</v>
      </c>
      <c r="J69" s="110">
        <v>848.831668</v>
      </c>
      <c r="K69" s="110">
        <v>94.066209</v>
      </c>
      <c r="L69" s="111">
        <v>0</v>
      </c>
      <c r="M69" s="111">
        <v>0</v>
      </c>
    </row>
    <row r="70" customFormat="1" ht="18" customHeight="1" spans="1:13">
      <c r="A70" s="151"/>
      <c r="B70" s="135"/>
      <c r="C70" s="135"/>
      <c r="D70" s="109" t="s">
        <v>100</v>
      </c>
      <c r="E70" s="111">
        <f t="shared" si="9"/>
        <v>846</v>
      </c>
      <c r="F70" s="111">
        <v>139</v>
      </c>
      <c r="G70" s="111">
        <v>52</v>
      </c>
      <c r="H70" s="111">
        <v>20</v>
      </c>
      <c r="I70" s="111">
        <v>115</v>
      </c>
      <c r="J70" s="111">
        <v>507</v>
      </c>
      <c r="K70" s="111">
        <v>13</v>
      </c>
      <c r="L70" s="111">
        <v>0</v>
      </c>
      <c r="M70" s="111">
        <v>0</v>
      </c>
    </row>
    <row r="71" customFormat="1" ht="18" customHeight="1" spans="1:13">
      <c r="A71" s="151"/>
      <c r="B71" s="106" t="s">
        <v>102</v>
      </c>
      <c r="C71" s="108"/>
      <c r="D71" s="109" t="s">
        <v>96</v>
      </c>
      <c r="E71" s="110">
        <f t="shared" si="9"/>
        <v>11033.5881053973</v>
      </c>
      <c r="F71" s="110">
        <v>5004.15178</v>
      </c>
      <c r="G71" s="111">
        <v>2425.260736</v>
      </c>
      <c r="H71" s="110">
        <v>536.9627293973</v>
      </c>
      <c r="I71" s="110">
        <v>526.375861</v>
      </c>
      <c r="J71" s="110">
        <v>1701.953984</v>
      </c>
      <c r="K71" s="110">
        <v>393.870139</v>
      </c>
      <c r="L71" s="110">
        <v>7.881548</v>
      </c>
      <c r="M71" s="110">
        <v>437.131328</v>
      </c>
    </row>
    <row r="72" customFormat="1" ht="18" customHeight="1" spans="1:13">
      <c r="A72" s="151"/>
      <c r="B72" s="112"/>
      <c r="C72" s="114"/>
      <c r="D72" s="109" t="s">
        <v>97</v>
      </c>
      <c r="E72" s="111">
        <f t="shared" si="9"/>
        <v>18780</v>
      </c>
      <c r="F72" s="111">
        <v>8195</v>
      </c>
      <c r="G72" s="111">
        <v>3587</v>
      </c>
      <c r="H72" s="111">
        <v>921</v>
      </c>
      <c r="I72" s="111">
        <v>1109</v>
      </c>
      <c r="J72" s="111">
        <v>2864</v>
      </c>
      <c r="K72" s="111">
        <v>983</v>
      </c>
      <c r="L72" s="111">
        <v>12</v>
      </c>
      <c r="M72" s="111">
        <v>1109</v>
      </c>
    </row>
    <row r="73" customFormat="1" ht="18" customHeight="1" spans="1:13">
      <c r="A73" s="151"/>
      <c r="B73" s="112"/>
      <c r="C73" s="114"/>
      <c r="D73" s="109" t="s">
        <v>101</v>
      </c>
      <c r="E73" s="110">
        <v>38.7140823429603</v>
      </c>
      <c r="F73" s="110">
        <v>38.9689730026507</v>
      </c>
      <c r="G73" s="110">
        <v>42.0791658961398</v>
      </c>
      <c r="H73" s="110">
        <v>27.8509945380985</v>
      </c>
      <c r="I73" s="110">
        <v>49.7316186276566</v>
      </c>
      <c r="J73" s="110">
        <v>37.2319217615121</v>
      </c>
      <c r="K73" s="110">
        <v>36.7035241847</v>
      </c>
      <c r="L73" s="110">
        <v>507.795056026885</v>
      </c>
      <c r="M73" s="110">
        <v>34.6119966462864</v>
      </c>
    </row>
    <row r="74" customFormat="1" ht="18" customHeight="1" spans="1:13">
      <c r="A74" s="151"/>
      <c r="B74" s="112"/>
      <c r="C74" s="114"/>
      <c r="D74" s="109" t="s">
        <v>99</v>
      </c>
      <c r="E74" s="110">
        <f t="shared" ref="E74:E119" si="10">SUM(F74:M74)</f>
        <v>11894.689873</v>
      </c>
      <c r="F74" s="110">
        <v>5885.437152</v>
      </c>
      <c r="G74" s="111">
        <v>1876.060086</v>
      </c>
      <c r="H74" s="110">
        <v>932.184109</v>
      </c>
      <c r="I74" s="110">
        <v>592.194767</v>
      </c>
      <c r="J74" s="110">
        <v>1637.395701</v>
      </c>
      <c r="K74" s="110">
        <v>489.771505</v>
      </c>
      <c r="L74" s="110">
        <v>3.102693</v>
      </c>
      <c r="M74" s="110">
        <v>478.54386</v>
      </c>
    </row>
    <row r="75" customFormat="1" ht="18" customHeight="1" spans="1:13">
      <c r="A75" s="151"/>
      <c r="B75" s="115"/>
      <c r="C75" s="117"/>
      <c r="D75" s="109" t="s">
        <v>100</v>
      </c>
      <c r="E75" s="111">
        <f t="shared" si="10"/>
        <v>3814</v>
      </c>
      <c r="F75" s="111">
        <v>1629</v>
      </c>
      <c r="G75" s="111">
        <v>472</v>
      </c>
      <c r="H75" s="111">
        <v>311</v>
      </c>
      <c r="I75" s="111">
        <v>185</v>
      </c>
      <c r="J75" s="111">
        <v>866</v>
      </c>
      <c r="K75" s="111">
        <v>137</v>
      </c>
      <c r="L75" s="111">
        <v>5</v>
      </c>
      <c r="M75" s="111">
        <v>209</v>
      </c>
    </row>
    <row r="76" customFormat="1" ht="18" customHeight="1" spans="1:13">
      <c r="A76" s="151"/>
      <c r="B76" s="106" t="s">
        <v>79</v>
      </c>
      <c r="C76" s="108"/>
      <c r="D76" s="109" t="s">
        <v>96</v>
      </c>
      <c r="E76" s="110">
        <f t="shared" si="10"/>
        <v>363.136573</v>
      </c>
      <c r="F76" s="110">
        <v>270.05719</v>
      </c>
      <c r="G76" s="110">
        <v>37.542104</v>
      </c>
      <c r="H76" s="110">
        <v>55.331279</v>
      </c>
      <c r="I76" s="110">
        <v>0</v>
      </c>
      <c r="J76" s="110">
        <v>0</v>
      </c>
      <c r="K76" s="110">
        <v>0.206</v>
      </c>
      <c r="L76" s="111">
        <v>0</v>
      </c>
      <c r="M76" s="111">
        <v>0</v>
      </c>
    </row>
    <row r="77" customFormat="1" ht="18" customHeight="1" spans="1:13">
      <c r="A77" s="151"/>
      <c r="B77" s="112"/>
      <c r="C77" s="114"/>
      <c r="D77" s="109" t="s">
        <v>97</v>
      </c>
      <c r="E77" s="111">
        <f t="shared" si="10"/>
        <v>626</v>
      </c>
      <c r="F77" s="111">
        <v>412</v>
      </c>
      <c r="G77" s="111">
        <v>116</v>
      </c>
      <c r="H77" s="111">
        <v>96</v>
      </c>
      <c r="I77" s="111">
        <v>0</v>
      </c>
      <c r="J77" s="111">
        <v>0</v>
      </c>
      <c r="K77" s="111">
        <v>2</v>
      </c>
      <c r="L77" s="111">
        <v>0</v>
      </c>
      <c r="M77" s="111">
        <v>0</v>
      </c>
    </row>
    <row r="78" customFormat="1" ht="18" customHeight="1" spans="1:13">
      <c r="A78" s="151"/>
      <c r="B78" s="112"/>
      <c r="C78" s="114"/>
      <c r="D78" s="109" t="s">
        <v>99</v>
      </c>
      <c r="E78" s="110">
        <f t="shared" si="10"/>
        <v>412.735341</v>
      </c>
      <c r="F78" s="110">
        <v>229.6178</v>
      </c>
      <c r="G78" s="110">
        <v>86.124678</v>
      </c>
      <c r="H78" s="110">
        <v>96.992863</v>
      </c>
      <c r="I78" s="110">
        <v>0</v>
      </c>
      <c r="J78" s="111">
        <v>0</v>
      </c>
      <c r="K78" s="110">
        <v>0</v>
      </c>
      <c r="L78" s="111">
        <v>0</v>
      </c>
      <c r="M78" s="111">
        <v>0</v>
      </c>
    </row>
    <row r="79" customFormat="1" ht="18" customHeight="1" spans="1:13">
      <c r="A79" s="151"/>
      <c r="B79" s="115"/>
      <c r="C79" s="117"/>
      <c r="D79" s="109" t="s">
        <v>100</v>
      </c>
      <c r="E79" s="111">
        <f t="shared" si="10"/>
        <v>172</v>
      </c>
      <c r="F79" s="111">
        <v>123</v>
      </c>
      <c r="G79" s="111">
        <v>21</v>
      </c>
      <c r="H79" s="111">
        <v>28</v>
      </c>
      <c r="I79" s="111">
        <v>0</v>
      </c>
      <c r="J79" s="111">
        <v>0</v>
      </c>
      <c r="K79" s="111">
        <v>0</v>
      </c>
      <c r="L79" s="111">
        <v>0</v>
      </c>
      <c r="M79" s="111">
        <v>0</v>
      </c>
    </row>
    <row r="80" customFormat="1" ht="18" customHeight="1" spans="1:13">
      <c r="A80" s="151"/>
      <c r="B80" s="106" t="s">
        <v>80</v>
      </c>
      <c r="C80" s="108"/>
      <c r="D80" s="109" t="s">
        <v>96</v>
      </c>
      <c r="E80" s="110">
        <f t="shared" si="10"/>
        <v>135.945879</v>
      </c>
      <c r="F80" s="110">
        <v>134.321433</v>
      </c>
      <c r="G80" s="111">
        <v>0</v>
      </c>
      <c r="H80" s="110">
        <v>1.624446</v>
      </c>
      <c r="I80" s="111">
        <v>0</v>
      </c>
      <c r="J80" s="111">
        <v>0</v>
      </c>
      <c r="K80" s="111">
        <v>0</v>
      </c>
      <c r="L80" s="111">
        <v>0</v>
      </c>
      <c r="M80" s="111">
        <v>0</v>
      </c>
    </row>
    <row r="81" customFormat="1" ht="18" customHeight="1" spans="1:13">
      <c r="A81" s="151"/>
      <c r="B81" s="112"/>
      <c r="C81" s="114"/>
      <c r="D81" s="109" t="s">
        <v>97</v>
      </c>
      <c r="E81" s="111">
        <f t="shared" si="10"/>
        <v>158</v>
      </c>
      <c r="F81" s="111">
        <v>149</v>
      </c>
      <c r="G81" s="111">
        <v>0</v>
      </c>
      <c r="H81" s="111">
        <v>9</v>
      </c>
      <c r="I81" s="111">
        <v>0</v>
      </c>
      <c r="J81" s="111">
        <v>0</v>
      </c>
      <c r="K81" s="111">
        <v>0</v>
      </c>
      <c r="L81" s="111">
        <v>0</v>
      </c>
      <c r="M81" s="111">
        <v>0</v>
      </c>
    </row>
    <row r="82" customFormat="1" ht="18" customHeight="1" spans="1:13">
      <c r="A82" s="151"/>
      <c r="B82" s="112"/>
      <c r="C82" s="114"/>
      <c r="D82" s="109" t="s">
        <v>99</v>
      </c>
      <c r="E82" s="110">
        <f t="shared" si="10"/>
        <v>248.306651</v>
      </c>
      <c r="F82" s="110">
        <v>236.036651</v>
      </c>
      <c r="G82" s="111">
        <v>0</v>
      </c>
      <c r="H82" s="110">
        <v>12.27</v>
      </c>
      <c r="I82" s="111">
        <v>0</v>
      </c>
      <c r="J82" s="111">
        <v>0</v>
      </c>
      <c r="K82" s="111">
        <v>0</v>
      </c>
      <c r="L82" s="111">
        <v>0</v>
      </c>
      <c r="M82" s="111">
        <v>0</v>
      </c>
    </row>
    <row r="83" customFormat="1" ht="18" customHeight="1" spans="1:13">
      <c r="A83" s="127"/>
      <c r="B83" s="112"/>
      <c r="C83" s="114"/>
      <c r="D83" s="156" t="s">
        <v>100</v>
      </c>
      <c r="E83" s="111">
        <f t="shared" si="10"/>
        <v>56</v>
      </c>
      <c r="F83" s="111">
        <v>53</v>
      </c>
      <c r="G83" s="111">
        <v>0</v>
      </c>
      <c r="H83" s="111">
        <v>3</v>
      </c>
      <c r="I83" s="111">
        <v>0</v>
      </c>
      <c r="J83" s="111">
        <v>0</v>
      </c>
      <c r="K83" s="111">
        <v>0</v>
      </c>
      <c r="L83" s="111">
        <v>0</v>
      </c>
      <c r="M83" s="111">
        <v>0</v>
      </c>
    </row>
    <row r="84" customFormat="1" ht="18" customHeight="1" spans="1:13">
      <c r="A84" s="157" t="s">
        <v>103</v>
      </c>
      <c r="B84" s="151" t="s">
        <v>96</v>
      </c>
      <c r="C84" s="151"/>
      <c r="D84" s="151"/>
      <c r="E84" s="110">
        <f t="shared" si="10"/>
        <v>1899.035054014</v>
      </c>
      <c r="F84" s="110">
        <v>790.015228</v>
      </c>
      <c r="G84" s="111">
        <v>0.05831</v>
      </c>
      <c r="H84" s="110">
        <v>739.985306014</v>
      </c>
      <c r="I84" s="111">
        <v>0</v>
      </c>
      <c r="J84" s="110">
        <v>208.183003</v>
      </c>
      <c r="K84" s="110">
        <v>0</v>
      </c>
      <c r="L84" s="110">
        <v>160.793207</v>
      </c>
      <c r="M84" s="111">
        <v>0</v>
      </c>
    </row>
    <row r="85" customFormat="1" ht="18" customHeight="1" spans="1:13">
      <c r="A85" s="157"/>
      <c r="B85" s="151" t="s">
        <v>97</v>
      </c>
      <c r="C85" s="151"/>
      <c r="D85" s="151"/>
      <c r="E85" s="111">
        <f t="shared" si="10"/>
        <v>12120</v>
      </c>
      <c r="F85" s="111">
        <v>9075</v>
      </c>
      <c r="G85" s="111">
        <v>2</v>
      </c>
      <c r="H85" s="111">
        <v>1976</v>
      </c>
      <c r="I85" s="111">
        <v>0</v>
      </c>
      <c r="J85" s="111">
        <v>49</v>
      </c>
      <c r="K85" s="111">
        <v>0</v>
      </c>
      <c r="L85" s="111">
        <v>1018</v>
      </c>
      <c r="M85" s="111">
        <v>0</v>
      </c>
    </row>
    <row r="86" customFormat="1" ht="18" customHeight="1" spans="1:13">
      <c r="A86" s="157"/>
      <c r="B86" s="151" t="s">
        <v>99</v>
      </c>
      <c r="C86" s="151"/>
      <c r="D86" s="151"/>
      <c r="E86" s="110">
        <f t="shared" si="10"/>
        <v>837.015867</v>
      </c>
      <c r="F86" s="111">
        <v>457.794532</v>
      </c>
      <c r="G86" s="111">
        <v>0</v>
      </c>
      <c r="H86" s="110">
        <v>339.874595</v>
      </c>
      <c r="I86" s="111">
        <v>0</v>
      </c>
      <c r="J86" s="110">
        <v>20.11724</v>
      </c>
      <c r="K86" s="111">
        <v>0</v>
      </c>
      <c r="L86" s="110">
        <v>19.2295</v>
      </c>
      <c r="M86" s="111">
        <v>0</v>
      </c>
    </row>
    <row r="87" customFormat="1" ht="18" customHeight="1" spans="1:13">
      <c r="A87" s="157"/>
      <c r="B87" s="151" t="s">
        <v>100</v>
      </c>
      <c r="C87" s="151"/>
      <c r="D87" s="151"/>
      <c r="E87" s="111">
        <f t="shared" si="10"/>
        <v>1737</v>
      </c>
      <c r="F87" s="111">
        <v>818</v>
      </c>
      <c r="G87" s="111">
        <v>0</v>
      </c>
      <c r="H87" s="111">
        <v>641</v>
      </c>
      <c r="I87" s="111">
        <v>0</v>
      </c>
      <c r="J87" s="111">
        <v>17</v>
      </c>
      <c r="K87" s="111">
        <v>0</v>
      </c>
      <c r="L87" s="111">
        <v>261</v>
      </c>
      <c r="M87" s="111">
        <v>0</v>
      </c>
    </row>
    <row r="88" customFormat="1" ht="18" customHeight="1" spans="1:13">
      <c r="A88" s="157"/>
      <c r="B88" s="151" t="s">
        <v>104</v>
      </c>
      <c r="C88" s="151"/>
      <c r="D88" s="109" t="s">
        <v>96</v>
      </c>
      <c r="E88" s="158">
        <f t="shared" si="10"/>
        <v>1727.732381014</v>
      </c>
      <c r="F88" s="110">
        <v>777.373228</v>
      </c>
      <c r="G88" s="111">
        <v>0.05831</v>
      </c>
      <c r="H88" s="110">
        <v>739.985306014</v>
      </c>
      <c r="I88" s="111">
        <v>0</v>
      </c>
      <c r="J88" s="111">
        <v>49.52233</v>
      </c>
      <c r="K88" s="111">
        <v>0</v>
      </c>
      <c r="L88" s="110">
        <v>160.793207</v>
      </c>
      <c r="M88" s="111">
        <v>0</v>
      </c>
    </row>
    <row r="89" customFormat="1" ht="18" customHeight="1" spans="1:13">
      <c r="A89" s="157"/>
      <c r="B89" s="151"/>
      <c r="C89" s="151"/>
      <c r="D89" s="109" t="s">
        <v>97</v>
      </c>
      <c r="E89" s="159">
        <f t="shared" si="10"/>
        <v>12064</v>
      </c>
      <c r="F89" s="111">
        <v>9027</v>
      </c>
      <c r="G89" s="111">
        <v>2</v>
      </c>
      <c r="H89" s="111">
        <v>1976</v>
      </c>
      <c r="I89" s="111">
        <v>0</v>
      </c>
      <c r="J89" s="111">
        <v>41</v>
      </c>
      <c r="K89" s="111">
        <v>0</v>
      </c>
      <c r="L89" s="111">
        <v>1018</v>
      </c>
      <c r="M89" s="111">
        <v>0</v>
      </c>
    </row>
    <row r="90" customFormat="1" ht="18" customHeight="1" spans="1:13">
      <c r="A90" s="157"/>
      <c r="B90" s="151"/>
      <c r="C90" s="151"/>
      <c r="D90" s="109" t="s">
        <v>99</v>
      </c>
      <c r="E90" s="158">
        <f t="shared" si="10"/>
        <v>828.620267</v>
      </c>
      <c r="F90" s="110">
        <v>451.944532</v>
      </c>
      <c r="G90" s="111">
        <v>0</v>
      </c>
      <c r="H90" s="110">
        <v>339.874595</v>
      </c>
      <c r="I90" s="111">
        <v>0</v>
      </c>
      <c r="J90" s="111">
        <v>17.57164</v>
      </c>
      <c r="K90" s="111">
        <v>0</v>
      </c>
      <c r="L90" s="110">
        <v>19.2295</v>
      </c>
      <c r="M90" s="111">
        <v>0</v>
      </c>
    </row>
    <row r="91" customFormat="1" ht="18" customHeight="1" spans="1:13">
      <c r="A91" s="157"/>
      <c r="B91" s="151"/>
      <c r="C91" s="151"/>
      <c r="D91" s="109" t="s">
        <v>100</v>
      </c>
      <c r="E91" s="159">
        <f t="shared" si="10"/>
        <v>1731</v>
      </c>
      <c r="F91" s="111">
        <v>815</v>
      </c>
      <c r="G91" s="111">
        <v>0</v>
      </c>
      <c r="H91" s="111">
        <v>641</v>
      </c>
      <c r="I91" s="111">
        <v>0</v>
      </c>
      <c r="J91" s="111">
        <v>14</v>
      </c>
      <c r="K91" s="111">
        <v>0</v>
      </c>
      <c r="L91" s="111">
        <v>261</v>
      </c>
      <c r="M91" s="111">
        <v>0</v>
      </c>
    </row>
    <row r="92" customFormat="1" ht="18" customHeight="1" spans="1:13">
      <c r="A92" s="112" t="s">
        <v>81</v>
      </c>
      <c r="B92" s="113"/>
      <c r="C92" s="114"/>
      <c r="D92" s="160" t="s">
        <v>96</v>
      </c>
      <c r="E92" s="110">
        <f t="shared" si="10"/>
        <v>4.827323</v>
      </c>
      <c r="F92" s="110">
        <v>4.5189</v>
      </c>
      <c r="G92" s="111">
        <v>0</v>
      </c>
      <c r="H92" s="111">
        <v>0</v>
      </c>
      <c r="I92" s="111">
        <v>0</v>
      </c>
      <c r="J92" s="110">
        <v>0.308423</v>
      </c>
      <c r="K92" s="111">
        <v>0</v>
      </c>
      <c r="L92" s="111">
        <v>0</v>
      </c>
      <c r="M92" s="111">
        <v>0</v>
      </c>
    </row>
    <row r="93" customFormat="1" ht="18" customHeight="1" spans="1:13">
      <c r="A93" s="112"/>
      <c r="B93" s="113"/>
      <c r="C93" s="114"/>
      <c r="D93" s="109" t="s">
        <v>97</v>
      </c>
      <c r="E93" s="111">
        <f t="shared" si="10"/>
        <v>78</v>
      </c>
      <c r="F93" s="111">
        <v>73</v>
      </c>
      <c r="G93" s="111">
        <v>0</v>
      </c>
      <c r="H93" s="111">
        <v>0</v>
      </c>
      <c r="I93" s="111">
        <v>0</v>
      </c>
      <c r="J93" s="111">
        <v>5</v>
      </c>
      <c r="K93" s="111">
        <v>0</v>
      </c>
      <c r="L93" s="111">
        <v>0</v>
      </c>
      <c r="M93" s="111">
        <v>0</v>
      </c>
    </row>
    <row r="94" customFormat="1" ht="18" customHeight="1" spans="1:13">
      <c r="A94" s="112"/>
      <c r="B94" s="113"/>
      <c r="C94" s="114"/>
      <c r="D94" s="109" t="s">
        <v>99</v>
      </c>
      <c r="E94" s="110">
        <f t="shared" si="10"/>
        <v>12.554735</v>
      </c>
      <c r="F94" s="110">
        <v>4.75</v>
      </c>
      <c r="G94" s="110">
        <v>0</v>
      </c>
      <c r="H94" s="111">
        <v>0</v>
      </c>
      <c r="I94" s="111">
        <v>0.08</v>
      </c>
      <c r="J94" s="110">
        <v>7.624735</v>
      </c>
      <c r="K94" s="111">
        <v>0</v>
      </c>
      <c r="L94" s="111">
        <v>0</v>
      </c>
      <c r="M94" s="111">
        <v>0.1</v>
      </c>
    </row>
    <row r="95" customFormat="1" ht="18" customHeight="1" spans="1:13">
      <c r="A95" s="115"/>
      <c r="B95" s="116"/>
      <c r="C95" s="117"/>
      <c r="D95" s="109" t="s">
        <v>100</v>
      </c>
      <c r="E95" s="111">
        <f t="shared" si="10"/>
        <v>67</v>
      </c>
      <c r="F95" s="111">
        <v>9</v>
      </c>
      <c r="G95" s="111">
        <v>0</v>
      </c>
      <c r="H95" s="111">
        <v>0</v>
      </c>
      <c r="I95" s="111">
        <v>2</v>
      </c>
      <c r="J95" s="111">
        <v>55</v>
      </c>
      <c r="K95" s="111">
        <v>0</v>
      </c>
      <c r="L95" s="111">
        <v>0</v>
      </c>
      <c r="M95" s="111">
        <v>1</v>
      </c>
    </row>
    <row r="96" customFormat="1" ht="18" customHeight="1" spans="1:13">
      <c r="A96" s="106" t="s">
        <v>82</v>
      </c>
      <c r="B96" s="107"/>
      <c r="C96" s="108"/>
      <c r="D96" s="109" t="s">
        <v>96</v>
      </c>
      <c r="E96" s="110">
        <f t="shared" si="10"/>
        <v>0</v>
      </c>
      <c r="F96" s="110">
        <v>0</v>
      </c>
      <c r="G96" s="110">
        <v>0</v>
      </c>
      <c r="H96" s="110">
        <v>0</v>
      </c>
      <c r="I96" s="111">
        <v>0</v>
      </c>
      <c r="J96" s="111">
        <v>0</v>
      </c>
      <c r="K96" s="111">
        <v>0</v>
      </c>
      <c r="L96" s="111">
        <v>0</v>
      </c>
      <c r="M96" s="111">
        <v>0</v>
      </c>
    </row>
    <row r="97" customFormat="1" ht="18" customHeight="1" spans="1:13">
      <c r="A97" s="112"/>
      <c r="B97" s="113"/>
      <c r="C97" s="114"/>
      <c r="D97" s="109" t="s">
        <v>97</v>
      </c>
      <c r="E97" s="111">
        <f t="shared" si="10"/>
        <v>0</v>
      </c>
      <c r="F97" s="111">
        <v>0</v>
      </c>
      <c r="G97" s="111">
        <v>0</v>
      </c>
      <c r="H97" s="111">
        <v>0</v>
      </c>
      <c r="I97" s="111">
        <v>0</v>
      </c>
      <c r="J97" s="111">
        <v>0</v>
      </c>
      <c r="K97" s="111">
        <v>0</v>
      </c>
      <c r="L97" s="111">
        <v>0</v>
      </c>
      <c r="M97" s="111">
        <v>0</v>
      </c>
    </row>
    <row r="98" customFormat="1" ht="18" customHeight="1" spans="1:13">
      <c r="A98" s="112"/>
      <c r="B98" s="113"/>
      <c r="C98" s="114"/>
      <c r="D98" s="109" t="s">
        <v>99</v>
      </c>
      <c r="E98" s="110">
        <f t="shared" si="10"/>
        <v>34.914425</v>
      </c>
      <c r="F98" s="110">
        <v>0</v>
      </c>
      <c r="G98" s="110">
        <v>34.914425</v>
      </c>
      <c r="H98" s="110">
        <v>0</v>
      </c>
      <c r="I98" s="111">
        <v>0</v>
      </c>
      <c r="J98" s="111">
        <v>0</v>
      </c>
      <c r="K98" s="110">
        <v>0</v>
      </c>
      <c r="L98" s="111">
        <v>0</v>
      </c>
      <c r="M98" s="111">
        <v>0</v>
      </c>
    </row>
    <row r="99" customFormat="1" ht="18" customHeight="1" spans="1:13">
      <c r="A99" s="115"/>
      <c r="B99" s="116"/>
      <c r="C99" s="117"/>
      <c r="D99" s="109" t="s">
        <v>100</v>
      </c>
      <c r="E99" s="111">
        <f t="shared" si="10"/>
        <v>2</v>
      </c>
      <c r="F99" s="111">
        <v>0</v>
      </c>
      <c r="G99" s="111">
        <v>2</v>
      </c>
      <c r="H99" s="111">
        <v>0</v>
      </c>
      <c r="I99" s="111">
        <v>0</v>
      </c>
      <c r="J99" s="111">
        <v>0</v>
      </c>
      <c r="K99" s="111">
        <v>0</v>
      </c>
      <c r="L99" s="111">
        <v>0</v>
      </c>
      <c r="M99" s="111">
        <v>0</v>
      </c>
    </row>
    <row r="100" customFormat="1" ht="18" customHeight="1" spans="1:13">
      <c r="A100" s="106" t="s">
        <v>83</v>
      </c>
      <c r="B100" s="107"/>
      <c r="C100" s="108"/>
      <c r="D100" s="109" t="s">
        <v>96</v>
      </c>
      <c r="E100" s="110">
        <f t="shared" si="10"/>
        <v>1.227</v>
      </c>
      <c r="F100" s="110">
        <v>1.227</v>
      </c>
      <c r="G100" s="111">
        <v>0</v>
      </c>
      <c r="H100" s="110">
        <v>0</v>
      </c>
      <c r="I100" s="111">
        <v>0</v>
      </c>
      <c r="J100" s="111">
        <v>0</v>
      </c>
      <c r="K100" s="111">
        <v>0</v>
      </c>
      <c r="L100" s="111">
        <v>0</v>
      </c>
      <c r="M100" s="111">
        <v>0</v>
      </c>
    </row>
    <row r="101" customFormat="1" ht="18" customHeight="1" spans="1:13">
      <c r="A101" s="112"/>
      <c r="B101" s="113"/>
      <c r="C101" s="114"/>
      <c r="D101" s="109" t="s">
        <v>97</v>
      </c>
      <c r="E101" s="111">
        <f t="shared" si="10"/>
        <v>6</v>
      </c>
      <c r="F101" s="111">
        <v>6</v>
      </c>
      <c r="G101" s="111">
        <v>0</v>
      </c>
      <c r="H101" s="111">
        <v>0</v>
      </c>
      <c r="I101" s="111">
        <v>0</v>
      </c>
      <c r="J101" s="111">
        <v>0</v>
      </c>
      <c r="K101" s="111">
        <v>0</v>
      </c>
      <c r="L101" s="111">
        <v>0</v>
      </c>
      <c r="M101" s="111">
        <v>0</v>
      </c>
    </row>
    <row r="102" customFormat="1" ht="18" customHeight="1" spans="1:13">
      <c r="A102" s="112"/>
      <c r="B102" s="113"/>
      <c r="C102" s="114"/>
      <c r="D102" s="109" t="s">
        <v>99</v>
      </c>
      <c r="E102" s="110">
        <f t="shared" si="10"/>
        <v>0.39</v>
      </c>
      <c r="F102" s="110">
        <v>0</v>
      </c>
      <c r="G102" s="111">
        <v>0</v>
      </c>
      <c r="H102" s="111">
        <v>0</v>
      </c>
      <c r="I102" s="110">
        <v>0.39</v>
      </c>
      <c r="J102" s="111">
        <v>0</v>
      </c>
      <c r="K102" s="111">
        <v>0</v>
      </c>
      <c r="L102" s="111">
        <v>0</v>
      </c>
      <c r="M102" s="111">
        <v>0</v>
      </c>
    </row>
    <row r="103" customFormat="1" ht="18" customHeight="1" spans="1:13">
      <c r="A103" s="115"/>
      <c r="B103" s="116"/>
      <c r="C103" s="117"/>
      <c r="D103" s="109" t="s">
        <v>100</v>
      </c>
      <c r="E103" s="111">
        <f t="shared" si="10"/>
        <v>2</v>
      </c>
      <c r="F103" s="111">
        <v>0</v>
      </c>
      <c r="G103" s="111">
        <v>0</v>
      </c>
      <c r="H103" s="111">
        <v>0</v>
      </c>
      <c r="I103" s="111">
        <v>2</v>
      </c>
      <c r="J103" s="111">
        <v>0</v>
      </c>
      <c r="K103" s="111">
        <v>0</v>
      </c>
      <c r="L103" s="111">
        <v>0</v>
      </c>
      <c r="M103" s="111">
        <v>0</v>
      </c>
    </row>
    <row r="104" customFormat="1" ht="18" customHeight="1" spans="1:13">
      <c r="A104" s="106" t="s">
        <v>84</v>
      </c>
      <c r="B104" s="107"/>
      <c r="C104" s="108"/>
      <c r="D104" s="109" t="s">
        <v>96</v>
      </c>
      <c r="E104" s="110">
        <f t="shared" si="10"/>
        <v>537.4621996254</v>
      </c>
      <c r="F104" s="110">
        <v>272.987615</v>
      </c>
      <c r="G104" s="110">
        <v>127.915209</v>
      </c>
      <c r="H104" s="110">
        <v>46.1900816254</v>
      </c>
      <c r="I104" s="110">
        <v>0</v>
      </c>
      <c r="J104" s="110">
        <v>74.649096</v>
      </c>
      <c r="K104" s="110">
        <v>0</v>
      </c>
      <c r="L104" s="111">
        <v>0</v>
      </c>
      <c r="M104" s="111">
        <v>15.720198</v>
      </c>
    </row>
    <row r="105" customFormat="1" ht="18" customHeight="1" spans="1:13">
      <c r="A105" s="112"/>
      <c r="B105" s="113"/>
      <c r="C105" s="114"/>
      <c r="D105" s="109" t="s">
        <v>97</v>
      </c>
      <c r="E105" s="111">
        <f t="shared" si="10"/>
        <v>207</v>
      </c>
      <c r="F105" s="111">
        <v>113</v>
      </c>
      <c r="G105" s="111">
        <v>40</v>
      </c>
      <c r="H105" s="111">
        <v>6</v>
      </c>
      <c r="I105" s="111">
        <v>0</v>
      </c>
      <c r="J105" s="111">
        <v>34</v>
      </c>
      <c r="K105" s="111">
        <v>0</v>
      </c>
      <c r="L105" s="111">
        <v>0</v>
      </c>
      <c r="M105" s="111">
        <v>14</v>
      </c>
    </row>
    <row r="106" customFormat="1" ht="18" customHeight="1" spans="1:13">
      <c r="A106" s="112"/>
      <c r="B106" s="113"/>
      <c r="C106" s="114"/>
      <c r="D106" s="109" t="s">
        <v>99</v>
      </c>
      <c r="E106" s="110">
        <f t="shared" si="10"/>
        <v>1513.399358</v>
      </c>
      <c r="F106" s="110">
        <v>676.7455</v>
      </c>
      <c r="G106" s="110">
        <v>190.400061</v>
      </c>
      <c r="H106" s="110">
        <v>353.45</v>
      </c>
      <c r="I106" s="110">
        <v>0</v>
      </c>
      <c r="J106" s="110">
        <v>235.485231</v>
      </c>
      <c r="K106" s="110">
        <v>0.968566</v>
      </c>
      <c r="L106" s="111">
        <v>0</v>
      </c>
      <c r="M106" s="111">
        <v>56.35</v>
      </c>
    </row>
    <row r="107" customFormat="1" ht="18" customHeight="1" spans="1:13">
      <c r="A107" s="115"/>
      <c r="B107" s="116"/>
      <c r="C107" s="117"/>
      <c r="D107" s="109" t="s">
        <v>100</v>
      </c>
      <c r="E107" s="111">
        <f t="shared" si="10"/>
        <v>197</v>
      </c>
      <c r="F107" s="111">
        <v>132</v>
      </c>
      <c r="G107" s="111">
        <v>34</v>
      </c>
      <c r="H107" s="111">
        <v>11</v>
      </c>
      <c r="I107" s="111">
        <v>0</v>
      </c>
      <c r="J107" s="111">
        <v>11</v>
      </c>
      <c r="K107" s="111">
        <v>2</v>
      </c>
      <c r="L107" s="111">
        <v>0</v>
      </c>
      <c r="M107" s="111">
        <v>7</v>
      </c>
    </row>
    <row r="108" customFormat="1" ht="18" customHeight="1" spans="1:13">
      <c r="A108" s="106" t="s">
        <v>105</v>
      </c>
      <c r="B108" s="107"/>
      <c r="C108" s="108"/>
      <c r="D108" s="109" t="s">
        <v>96</v>
      </c>
      <c r="E108" s="110">
        <f t="shared" si="10"/>
        <v>578.4044915593</v>
      </c>
      <c r="F108" s="110">
        <v>379.379601</v>
      </c>
      <c r="G108" s="110">
        <v>100.0888</v>
      </c>
      <c r="H108" s="110">
        <v>39.6728865593</v>
      </c>
      <c r="I108" s="110">
        <v>56.671727</v>
      </c>
      <c r="J108" s="110">
        <v>2.591477</v>
      </c>
      <c r="K108" s="110">
        <v>0</v>
      </c>
      <c r="L108" s="111">
        <v>0</v>
      </c>
      <c r="M108" s="111">
        <v>0</v>
      </c>
    </row>
    <row r="109" customFormat="1" ht="18" customHeight="1" spans="1:13">
      <c r="A109" s="112"/>
      <c r="B109" s="113"/>
      <c r="C109" s="114"/>
      <c r="D109" s="109" t="s">
        <v>97</v>
      </c>
      <c r="E109" s="111">
        <f t="shared" si="10"/>
        <v>1719</v>
      </c>
      <c r="F109" s="111">
        <v>1587</v>
      </c>
      <c r="G109" s="111">
        <v>97</v>
      </c>
      <c r="H109" s="111">
        <v>14</v>
      </c>
      <c r="I109" s="111">
        <v>18</v>
      </c>
      <c r="J109" s="111">
        <v>1</v>
      </c>
      <c r="K109" s="111">
        <v>1</v>
      </c>
      <c r="L109" s="111">
        <v>0</v>
      </c>
      <c r="M109" s="111">
        <v>1</v>
      </c>
    </row>
    <row r="110" customFormat="1" ht="18" customHeight="1" spans="1:13">
      <c r="A110" s="112"/>
      <c r="B110" s="113"/>
      <c r="C110" s="114"/>
      <c r="D110" s="109" t="s">
        <v>99</v>
      </c>
      <c r="E110" s="110">
        <f t="shared" si="10"/>
        <v>1047.390993</v>
      </c>
      <c r="F110" s="110">
        <v>412.5055</v>
      </c>
      <c r="G110" s="110">
        <v>535.62735</v>
      </c>
      <c r="H110" s="110">
        <v>10.253431</v>
      </c>
      <c r="I110" s="110">
        <v>17.9691</v>
      </c>
      <c r="J110" s="110">
        <v>42.120704</v>
      </c>
      <c r="K110" s="110">
        <v>1</v>
      </c>
      <c r="L110" s="111">
        <v>0</v>
      </c>
      <c r="M110" s="110">
        <v>27.914908</v>
      </c>
    </row>
    <row r="111" customFormat="1" ht="18" customHeight="1" spans="1:13">
      <c r="A111" s="115"/>
      <c r="B111" s="116"/>
      <c r="C111" s="117"/>
      <c r="D111" s="109" t="s">
        <v>100</v>
      </c>
      <c r="E111" s="111">
        <f t="shared" si="10"/>
        <v>331</v>
      </c>
      <c r="F111" s="111">
        <v>122</v>
      </c>
      <c r="G111" s="111">
        <v>146</v>
      </c>
      <c r="H111" s="111">
        <v>7</v>
      </c>
      <c r="I111" s="111">
        <v>19</v>
      </c>
      <c r="J111" s="111">
        <v>17</v>
      </c>
      <c r="K111" s="111">
        <v>12</v>
      </c>
      <c r="L111" s="111">
        <v>0</v>
      </c>
      <c r="M111" s="111">
        <v>8</v>
      </c>
    </row>
    <row r="112" customFormat="1" ht="18" customHeight="1" spans="1:13">
      <c r="A112" s="106" t="s">
        <v>86</v>
      </c>
      <c r="B112" s="107"/>
      <c r="C112" s="108"/>
      <c r="D112" s="109" t="s">
        <v>96</v>
      </c>
      <c r="E112" s="110">
        <f t="shared" si="10"/>
        <v>1922.8271564038</v>
      </c>
      <c r="F112" s="110">
        <v>1734.12854</v>
      </c>
      <c r="G112" s="110">
        <v>56.011535</v>
      </c>
      <c r="H112" s="110">
        <v>132.0332284038</v>
      </c>
      <c r="I112" s="110">
        <v>0</v>
      </c>
      <c r="J112" s="110">
        <v>0.003158</v>
      </c>
      <c r="K112" s="110">
        <v>0.650695</v>
      </c>
      <c r="L112" s="110">
        <v>0</v>
      </c>
      <c r="M112" s="111">
        <v>0</v>
      </c>
    </row>
    <row r="113" customFormat="1" ht="18" customHeight="1" spans="1:13">
      <c r="A113" s="112"/>
      <c r="B113" s="113"/>
      <c r="C113" s="114"/>
      <c r="D113" s="109" t="s">
        <v>97</v>
      </c>
      <c r="E113" s="111">
        <f t="shared" si="10"/>
        <v>7197</v>
      </c>
      <c r="F113" s="111">
        <v>6438</v>
      </c>
      <c r="G113" s="111">
        <v>276</v>
      </c>
      <c r="H113" s="111">
        <v>477</v>
      </c>
      <c r="I113" s="111">
        <v>3</v>
      </c>
      <c r="J113" s="111">
        <v>2</v>
      </c>
      <c r="K113" s="111">
        <v>1</v>
      </c>
      <c r="L113" s="111">
        <v>0</v>
      </c>
      <c r="M113" s="111">
        <v>0</v>
      </c>
    </row>
    <row r="114" customFormat="1" ht="18" customHeight="1" spans="1:13">
      <c r="A114" s="112"/>
      <c r="B114" s="113"/>
      <c r="C114" s="114"/>
      <c r="D114" s="109" t="s">
        <v>99</v>
      </c>
      <c r="E114" s="110">
        <f t="shared" si="10"/>
        <v>61.554572</v>
      </c>
      <c r="F114" s="110">
        <v>0</v>
      </c>
      <c r="G114" s="110">
        <v>46.6078</v>
      </c>
      <c r="H114" s="110">
        <v>3.026832</v>
      </c>
      <c r="I114" s="111">
        <v>0</v>
      </c>
      <c r="J114" s="110">
        <v>1.85994</v>
      </c>
      <c r="K114" s="110">
        <v>10.06</v>
      </c>
      <c r="L114" s="110">
        <v>0</v>
      </c>
      <c r="M114" s="111">
        <v>0</v>
      </c>
    </row>
    <row r="115" customFormat="1" ht="18" customHeight="1" spans="1:13">
      <c r="A115" s="115"/>
      <c r="B115" s="116"/>
      <c r="C115" s="117"/>
      <c r="D115" s="109" t="s">
        <v>100</v>
      </c>
      <c r="E115" s="111">
        <f t="shared" si="10"/>
        <v>47</v>
      </c>
      <c r="F115" s="111">
        <v>0</v>
      </c>
      <c r="G115" s="111">
        <v>36</v>
      </c>
      <c r="H115" s="111">
        <v>0</v>
      </c>
      <c r="I115" s="111">
        <v>0</v>
      </c>
      <c r="J115" s="111">
        <v>11</v>
      </c>
      <c r="K115" s="111">
        <v>0</v>
      </c>
      <c r="L115" s="111">
        <v>0</v>
      </c>
      <c r="M115" s="111">
        <v>0</v>
      </c>
    </row>
    <row r="116" customFormat="1" ht="18" customHeight="1" spans="1:13">
      <c r="A116" s="106" t="s">
        <v>106</v>
      </c>
      <c r="B116" s="107"/>
      <c r="C116" s="108"/>
      <c r="D116" s="109" t="s">
        <v>96</v>
      </c>
      <c r="E116" s="110">
        <f t="shared" si="10"/>
        <v>-7.63833440942108e-14</v>
      </c>
      <c r="F116" s="110">
        <v>0</v>
      </c>
      <c r="G116" s="111">
        <v>0</v>
      </c>
      <c r="H116" s="110">
        <v>0</v>
      </c>
      <c r="I116" s="110">
        <v>0</v>
      </c>
      <c r="J116" s="111">
        <v>0</v>
      </c>
      <c r="K116" s="111">
        <v>0</v>
      </c>
      <c r="L116" s="111">
        <v>0</v>
      </c>
      <c r="M116" s="111">
        <v>-7.63833440942108e-14</v>
      </c>
    </row>
    <row r="117" customFormat="1" ht="18" customHeight="1" spans="1:13">
      <c r="A117" s="112"/>
      <c r="B117" s="113"/>
      <c r="C117" s="114"/>
      <c r="D117" s="109" t="s">
        <v>97</v>
      </c>
      <c r="E117" s="111">
        <f t="shared" si="10"/>
        <v>0</v>
      </c>
      <c r="F117" s="111">
        <v>0</v>
      </c>
      <c r="G117" s="111">
        <v>0</v>
      </c>
      <c r="H117" s="111">
        <v>0</v>
      </c>
      <c r="I117" s="111">
        <v>0</v>
      </c>
      <c r="J117" s="111">
        <v>0</v>
      </c>
      <c r="K117" s="111">
        <v>0</v>
      </c>
      <c r="L117" s="111">
        <v>0</v>
      </c>
      <c r="M117" s="111">
        <v>0</v>
      </c>
    </row>
    <row r="118" customFormat="1" ht="18" customHeight="1" spans="1:13">
      <c r="A118" s="112"/>
      <c r="B118" s="113"/>
      <c r="C118" s="114"/>
      <c r="D118" s="109" t="s">
        <v>99</v>
      </c>
      <c r="E118" s="110">
        <f t="shared" si="10"/>
        <v>0.200000000000464</v>
      </c>
      <c r="F118" s="111">
        <v>2.27373675443232e-13</v>
      </c>
      <c r="G118" s="111">
        <v>0</v>
      </c>
      <c r="H118" s="111">
        <v>1.62092561595273e-13</v>
      </c>
      <c r="I118" s="110">
        <v>0.2</v>
      </c>
      <c r="J118" s="111">
        <v>0</v>
      </c>
      <c r="K118" s="111">
        <v>0</v>
      </c>
      <c r="L118" s="111">
        <v>0</v>
      </c>
      <c r="M118" s="111">
        <v>7.46069872548105e-14</v>
      </c>
    </row>
    <row r="119" customFormat="1" ht="18" customHeight="1" spans="1:13">
      <c r="A119" s="115"/>
      <c r="B119" s="116"/>
      <c r="C119" s="117"/>
      <c r="D119" s="109" t="s">
        <v>100</v>
      </c>
      <c r="E119" s="111">
        <f t="shared" si="10"/>
        <v>0</v>
      </c>
      <c r="F119" s="111">
        <v>0</v>
      </c>
      <c r="G119" s="111">
        <v>0</v>
      </c>
      <c r="H119" s="111">
        <v>0</v>
      </c>
      <c r="I119" s="111">
        <v>0</v>
      </c>
      <c r="J119" s="111">
        <v>0</v>
      </c>
      <c r="K119" s="111">
        <v>0</v>
      </c>
      <c r="L119" s="111">
        <v>0</v>
      </c>
      <c r="M119" s="111">
        <v>0</v>
      </c>
    </row>
  </sheetData>
  <mergeCells count="46">
    <mergeCell ref="A1:M1"/>
    <mergeCell ref="A2:K2"/>
    <mergeCell ref="A3:D3"/>
    <mergeCell ref="A41:D41"/>
    <mergeCell ref="A42:D42"/>
    <mergeCell ref="A43:D43"/>
    <mergeCell ref="A44:D44"/>
    <mergeCell ref="A45:D45"/>
    <mergeCell ref="A46:D46"/>
    <mergeCell ref="A47:D47"/>
    <mergeCell ref="A48:D48"/>
    <mergeCell ref="A49:K49"/>
    <mergeCell ref="A50:K50"/>
    <mergeCell ref="A51:D51"/>
    <mergeCell ref="B84:D84"/>
    <mergeCell ref="B85:D85"/>
    <mergeCell ref="B86:D86"/>
    <mergeCell ref="B87:D87"/>
    <mergeCell ref="A13:A35"/>
    <mergeCell ref="A61:A83"/>
    <mergeCell ref="A84:A91"/>
    <mergeCell ref="B13:B23"/>
    <mergeCell ref="B61:B70"/>
    <mergeCell ref="C13:C17"/>
    <mergeCell ref="C18:C23"/>
    <mergeCell ref="C61:C65"/>
    <mergeCell ref="C66:C70"/>
    <mergeCell ref="A4:C7"/>
    <mergeCell ref="A8:C12"/>
    <mergeCell ref="B24:C29"/>
    <mergeCell ref="B30:C32"/>
    <mergeCell ref="B33:C35"/>
    <mergeCell ref="A36:C40"/>
    <mergeCell ref="A52:C56"/>
    <mergeCell ref="A57:C60"/>
    <mergeCell ref="B71:C75"/>
    <mergeCell ref="B76:C79"/>
    <mergeCell ref="B80:C83"/>
    <mergeCell ref="B88:C91"/>
    <mergeCell ref="A92:C95"/>
    <mergeCell ref="A96:C99"/>
    <mergeCell ref="A100:C103"/>
    <mergeCell ref="A104:C107"/>
    <mergeCell ref="A108:C111"/>
    <mergeCell ref="A112:C115"/>
    <mergeCell ref="A116:C119"/>
  </mergeCells>
  <pageMargins left="0.329166666666667" right="0.138888888888889" top="0.669444444444445" bottom="0.338888888888889" header="0.5" footer="0.16875"/>
  <pageSetup paperSize="9" scale="80" orientation="portrait"/>
  <headerFooter alignWithMargins="0">
    <oddFooter>&amp;C&amp;A&amp;R第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M28"/>
  <sheetViews>
    <sheetView workbookViewId="0">
      <pane xSplit="3" ySplit="2" topLeftCell="I3" activePane="bottomRight" state="frozen"/>
      <selection/>
      <selection pane="topRight"/>
      <selection pane="bottomLeft"/>
      <selection pane="bottomRight" activeCell="J8" sqref="J8"/>
    </sheetView>
  </sheetViews>
  <sheetFormatPr defaultColWidth="9" defaultRowHeight="18" customHeight="1"/>
  <cols>
    <col min="1" max="1" width="6.25" style="1" customWidth="1"/>
    <col min="2" max="2" width="10.125" style="28" customWidth="1"/>
    <col min="3" max="3" width="14.5" style="28" customWidth="1"/>
    <col min="4" max="4" width="12.125" style="29" customWidth="1"/>
    <col min="5" max="5" width="12.875" style="30" customWidth="1"/>
    <col min="6" max="6" width="10.125" style="30" customWidth="1"/>
    <col min="7" max="7" width="12.25" style="31" customWidth="1"/>
    <col min="8" max="8" width="11.875" style="32" customWidth="1"/>
    <col min="9" max="9" width="9.5" style="30" customWidth="1"/>
    <col min="10" max="10" width="12.375" style="29" customWidth="1"/>
    <col min="11" max="11" width="12.25" style="33" customWidth="1"/>
    <col min="12" max="12" width="10" customWidth="1"/>
    <col min="13" max="13" width="13.25" customWidth="1"/>
    <col min="14" max="14" width="13.125" style="34" customWidth="1"/>
    <col min="15" max="16" width="11.75" customWidth="1"/>
    <col min="17" max="17" width="10.5" style="34" customWidth="1"/>
    <col min="18" max="18" width="9.25" style="33" customWidth="1"/>
    <col min="19" max="19" width="11.75" customWidth="1"/>
    <col min="20" max="20" width="12.75" style="34" customWidth="1"/>
    <col min="21" max="21" width="11.75" style="34" customWidth="1"/>
    <col min="22" max="22" width="11.375" customWidth="1"/>
    <col min="23" max="23" width="11.375" style="34" customWidth="1"/>
    <col min="24" max="24" width="10.5" customWidth="1"/>
    <col min="25" max="25" width="12.25" customWidth="1"/>
    <col min="26" max="26" width="11.625" style="34" customWidth="1"/>
    <col min="28" max="28" width="11.375" customWidth="1"/>
    <col min="29" max="29" width="14.375" style="34" customWidth="1"/>
    <col min="30" max="30" width="10.725" customWidth="1"/>
    <col min="31" max="31" width="13.375" customWidth="1"/>
    <col min="32" max="32" width="13.375" style="34" customWidth="1"/>
    <col min="34" max="34" width="13" customWidth="1"/>
    <col min="35" max="35" width="13.875" style="34" customWidth="1"/>
    <col min="37" max="37" width="13.125" customWidth="1"/>
    <col min="38" max="38" width="15.75" style="34" customWidth="1"/>
  </cols>
  <sheetData>
    <row r="1" ht="33.6" customHeight="1"/>
    <row r="2" s="1" customFormat="1" ht="22.15" customHeight="1" spans="1:39">
      <c r="A2" s="35" t="s">
        <v>60</v>
      </c>
      <c r="B2" s="36"/>
      <c r="C2" s="37"/>
      <c r="D2" s="38">
        <v>42736</v>
      </c>
      <c r="E2" s="39">
        <v>42370</v>
      </c>
      <c r="F2" s="40" t="s">
        <v>107</v>
      </c>
      <c r="G2" s="41" t="s">
        <v>108</v>
      </c>
      <c r="H2" s="40" t="s">
        <v>109</v>
      </c>
      <c r="I2" s="40" t="s">
        <v>107</v>
      </c>
      <c r="J2" s="41" t="s">
        <v>110</v>
      </c>
      <c r="K2" s="40" t="s">
        <v>111</v>
      </c>
      <c r="L2" s="40" t="s">
        <v>107</v>
      </c>
      <c r="M2" s="83" t="s">
        <v>112</v>
      </c>
      <c r="N2" s="84" t="s">
        <v>113</v>
      </c>
      <c r="O2" s="40" t="s">
        <v>107</v>
      </c>
      <c r="P2" s="45" t="s">
        <v>114</v>
      </c>
      <c r="Q2" s="84" t="s">
        <v>115</v>
      </c>
      <c r="R2" s="40" t="s">
        <v>107</v>
      </c>
      <c r="S2" s="83" t="s">
        <v>116</v>
      </c>
      <c r="T2" s="84" t="s">
        <v>117</v>
      </c>
      <c r="U2" s="40" t="s">
        <v>107</v>
      </c>
      <c r="V2" s="83" t="s">
        <v>118</v>
      </c>
      <c r="W2" s="84" t="s">
        <v>119</v>
      </c>
      <c r="X2" s="40" t="s">
        <v>107</v>
      </c>
      <c r="Y2" s="83" t="s">
        <v>120</v>
      </c>
      <c r="Z2" s="84" t="s">
        <v>121</v>
      </c>
      <c r="AA2" s="40" t="s">
        <v>107</v>
      </c>
      <c r="AB2" s="83" t="s">
        <v>122</v>
      </c>
      <c r="AC2" s="84" t="s">
        <v>123</v>
      </c>
      <c r="AD2" s="40" t="s">
        <v>107</v>
      </c>
      <c r="AE2" s="83" t="s">
        <v>124</v>
      </c>
      <c r="AF2" s="84" t="s">
        <v>125</v>
      </c>
      <c r="AG2" s="40" t="s">
        <v>107</v>
      </c>
      <c r="AH2" s="83" t="s">
        <v>126</v>
      </c>
      <c r="AI2" s="84" t="s">
        <v>127</v>
      </c>
      <c r="AJ2" s="40" t="s">
        <v>107</v>
      </c>
      <c r="AK2" s="83" t="s">
        <v>128</v>
      </c>
      <c r="AL2" s="84" t="s">
        <v>129</v>
      </c>
      <c r="AM2" s="40" t="s">
        <v>107</v>
      </c>
    </row>
    <row r="3" ht="22.15" customHeight="1" spans="1:39">
      <c r="A3" s="42" t="s">
        <v>71</v>
      </c>
      <c r="B3" s="43" t="s">
        <v>130</v>
      </c>
      <c r="C3" s="44"/>
      <c r="D3" s="45">
        <v>10244.507146</v>
      </c>
      <c r="E3" s="46">
        <v>9387.047027</v>
      </c>
      <c r="F3" s="46">
        <f>SUM(D3-E3)/E3*100</f>
        <v>9.13450328451196</v>
      </c>
      <c r="G3" s="45">
        <v>17280.19952</v>
      </c>
      <c r="H3" s="46">
        <v>15842.376071</v>
      </c>
      <c r="I3" s="46">
        <f t="shared" ref="I3" si="0">SUM(G3-H3)/H3*100</f>
        <v>9.07580682693168</v>
      </c>
      <c r="J3" s="45">
        <v>25633.649657</v>
      </c>
      <c r="K3" s="46">
        <v>23946.931134</v>
      </c>
      <c r="L3" s="46">
        <f>SUM(J3-K3)/K3*100</f>
        <v>7.04356860410055</v>
      </c>
      <c r="M3" s="45">
        <v>33001.43677</v>
      </c>
      <c r="N3" s="46">
        <v>34600.367828</v>
      </c>
      <c r="O3" s="46">
        <f>SUM(M3-N3)/N3*100</f>
        <v>-4.62113890218844</v>
      </c>
      <c r="P3" s="45"/>
      <c r="Q3" s="46">
        <v>40363.472966</v>
      </c>
      <c r="R3" s="46">
        <f>SUM(P3-Q3)/Q3*100</f>
        <v>-100</v>
      </c>
      <c r="S3" s="87"/>
      <c r="T3" s="46">
        <v>48783.14754594</v>
      </c>
      <c r="U3" s="46">
        <f>SUM(S3-T3)/T3*100</f>
        <v>-100</v>
      </c>
      <c r="V3" s="45"/>
      <c r="W3" s="46">
        <v>55644.961098</v>
      </c>
      <c r="X3" s="46">
        <f>SUM(V3-W3)/W3*100</f>
        <v>-100</v>
      </c>
      <c r="Y3" s="45"/>
      <c r="Z3" s="46">
        <v>63208.279251</v>
      </c>
      <c r="AA3" s="46">
        <f>SUM(Y3-Z3)/Z3*100</f>
        <v>-100</v>
      </c>
      <c r="AB3" s="45"/>
      <c r="AC3" s="46">
        <v>71737.728652</v>
      </c>
      <c r="AD3" s="46">
        <f>SUM(AB3-AC3)/AC3*100</f>
        <v>-100</v>
      </c>
      <c r="AE3" s="45"/>
      <c r="AF3" s="46">
        <v>80673.593651</v>
      </c>
      <c r="AG3" s="46">
        <f>SUM(AE3-AF3)/AF3*100</f>
        <v>-100</v>
      </c>
      <c r="AH3" s="45"/>
      <c r="AI3" s="46">
        <v>90316.10007</v>
      </c>
      <c r="AJ3" s="46">
        <f>SUM(AH3-AI3)/AI3*100</f>
        <v>-100</v>
      </c>
      <c r="AK3" s="87"/>
      <c r="AL3" s="46">
        <v>101309.190988</v>
      </c>
      <c r="AM3" s="46">
        <f>SUM(AK3-AL3)/AL3*100</f>
        <v>-100</v>
      </c>
    </row>
    <row r="4" ht="22" customHeight="1" spans="1:39">
      <c r="A4" s="47"/>
      <c r="B4" s="43" t="s">
        <v>131</v>
      </c>
      <c r="C4" s="44"/>
      <c r="D4" s="45">
        <v>89736.056124</v>
      </c>
      <c r="E4" s="46">
        <v>70672.96615</v>
      </c>
      <c r="F4" s="46">
        <f t="shared" ref="F4:F13" si="1">SUM(D4-E4)/E4*100</f>
        <v>26.9736661873502</v>
      </c>
      <c r="G4" s="45">
        <v>124087.75</v>
      </c>
      <c r="H4" s="46">
        <v>124378.832604</v>
      </c>
      <c r="I4" s="46">
        <f t="shared" ref="I4:I16" si="2">SUM(G4-H4)/H4*100</f>
        <v>-0.234029052939217</v>
      </c>
      <c r="J4" s="45">
        <v>161450.040746</v>
      </c>
      <c r="K4" s="46">
        <v>155622.918943</v>
      </c>
      <c r="L4" s="46">
        <f t="shared" ref="L4:L16" si="3">SUM(J4-K4)/K4*100</f>
        <v>3.74438536597191</v>
      </c>
      <c r="M4" s="45">
        <v>173342.064407</v>
      </c>
      <c r="N4" s="46">
        <v>168012.110116</v>
      </c>
      <c r="O4" s="46">
        <f t="shared" ref="O4:O16" si="4">SUM(M4-N4)/N4*100</f>
        <v>3.17236316317917</v>
      </c>
      <c r="P4" s="45"/>
      <c r="Q4" s="46">
        <v>178710.442165</v>
      </c>
      <c r="R4" s="88">
        <f t="shared" ref="R4:R16" si="5">SUM(P4-Q4)/Q4*100</f>
        <v>-100</v>
      </c>
      <c r="S4" s="87"/>
      <c r="T4" s="46">
        <v>208272.699598</v>
      </c>
      <c r="U4" s="89">
        <f t="shared" ref="U4:U16" si="6">SUM(S4-T4)/T4*100</f>
        <v>-100</v>
      </c>
      <c r="V4" s="45"/>
      <c r="W4" s="46">
        <v>219493.169332</v>
      </c>
      <c r="X4" s="90">
        <f t="shared" ref="X4:X16" si="7">SUM(V4-W4)/W4*100</f>
        <v>-100</v>
      </c>
      <c r="Y4" s="45"/>
      <c r="Z4" s="46">
        <v>232965.785116</v>
      </c>
      <c r="AA4" s="90">
        <f t="shared" ref="AA4:AA16" si="8">SUM(Y4-Z4)/Z4*100</f>
        <v>-100</v>
      </c>
      <c r="AB4" s="45"/>
      <c r="AC4" s="46">
        <v>248136.333191</v>
      </c>
      <c r="AD4" s="46">
        <f t="shared" ref="AD4:AD13" si="9">SUM(AB4-AC4)/AC4*100</f>
        <v>-100</v>
      </c>
      <c r="AE4" s="45"/>
      <c r="AF4" s="46">
        <v>259652.562069</v>
      </c>
      <c r="AG4" s="46">
        <f t="shared" ref="AG4:AG16" si="10">SUM(AE4-AF4)/AF4*100</f>
        <v>-100</v>
      </c>
      <c r="AH4" s="45"/>
      <c r="AI4" s="46">
        <v>266857.926293</v>
      </c>
      <c r="AJ4" s="46">
        <f t="shared" ref="AJ4:AJ16" si="11">SUM(AH4-AI4)/AI4*100</f>
        <v>-100</v>
      </c>
      <c r="AK4" s="87"/>
      <c r="AL4" s="46">
        <v>275586.476589</v>
      </c>
      <c r="AM4" s="46">
        <f t="shared" ref="AM4:AM16" si="12">SUM(AK4-AL4)/AL4*100</f>
        <v>-100</v>
      </c>
    </row>
    <row r="5" s="24" customFormat="1" ht="22.15" customHeight="1" spans="1:39">
      <c r="A5" s="48"/>
      <c r="B5" s="49" t="s">
        <v>44</v>
      </c>
      <c r="C5" s="50"/>
      <c r="D5" s="51">
        <f>SUM(D3:D4)</f>
        <v>99980.56327</v>
      </c>
      <c r="E5" s="52">
        <v>80060.013177</v>
      </c>
      <c r="F5" s="52">
        <f t="shared" si="1"/>
        <v>24.8820220013689</v>
      </c>
      <c r="G5" s="51">
        <f>SUM(G3:G4)</f>
        <v>141367.94952</v>
      </c>
      <c r="H5" s="52">
        <v>140221.208675</v>
      </c>
      <c r="I5" s="52">
        <f t="shared" si="2"/>
        <v>0.817808415599861</v>
      </c>
      <c r="J5" s="51">
        <f>SUM(J3:J4)</f>
        <v>187083.690403</v>
      </c>
      <c r="K5" s="52">
        <v>179569.850077</v>
      </c>
      <c r="L5" s="52">
        <f t="shared" si="3"/>
        <v>4.18435518143944</v>
      </c>
      <c r="M5" s="51">
        <f>SUM(M3:M4)</f>
        <v>206343.501177</v>
      </c>
      <c r="N5" s="52">
        <v>202612.477944</v>
      </c>
      <c r="O5" s="52">
        <f t="shared" si="4"/>
        <v>1.8414577773592</v>
      </c>
      <c r="P5" s="51"/>
      <c r="Q5" s="52">
        <v>219073.915131</v>
      </c>
      <c r="R5" s="91">
        <f t="shared" si="5"/>
        <v>-100</v>
      </c>
      <c r="S5" s="92"/>
      <c r="T5" s="52">
        <v>257055.84714394</v>
      </c>
      <c r="U5" s="91">
        <f t="shared" si="6"/>
        <v>-100</v>
      </c>
      <c r="V5" s="51"/>
      <c r="W5" s="52">
        <v>275138.13043</v>
      </c>
      <c r="X5" s="93">
        <f t="shared" si="7"/>
        <v>-100</v>
      </c>
      <c r="Y5" s="51"/>
      <c r="Z5" s="52">
        <v>296174.064367</v>
      </c>
      <c r="AA5" s="93">
        <f t="shared" si="8"/>
        <v>-100</v>
      </c>
      <c r="AB5" s="51"/>
      <c r="AC5" s="52">
        <v>319874.061843</v>
      </c>
      <c r="AD5" s="52">
        <f t="shared" si="9"/>
        <v>-100</v>
      </c>
      <c r="AE5" s="51"/>
      <c r="AF5" s="52">
        <v>340326.15572</v>
      </c>
      <c r="AG5" s="52">
        <f t="shared" si="10"/>
        <v>-100</v>
      </c>
      <c r="AH5" s="51"/>
      <c r="AI5" s="52">
        <v>357174.026363</v>
      </c>
      <c r="AJ5" s="52">
        <f t="shared" si="11"/>
        <v>-100</v>
      </c>
      <c r="AK5" s="92"/>
      <c r="AL5" s="52">
        <v>376895.667577</v>
      </c>
      <c r="AM5" s="52">
        <f t="shared" si="12"/>
        <v>-100</v>
      </c>
    </row>
    <row r="6" ht="22.15" customHeight="1" spans="1:39">
      <c r="A6" s="42" t="s">
        <v>132</v>
      </c>
      <c r="B6" s="43" t="s">
        <v>130</v>
      </c>
      <c r="C6" s="44"/>
      <c r="D6" s="45">
        <v>4614.2916420003</v>
      </c>
      <c r="E6" s="46">
        <v>3965.5360360008</v>
      </c>
      <c r="F6" s="46">
        <f t="shared" si="1"/>
        <v>16.3598464396698</v>
      </c>
      <c r="G6" s="45">
        <v>8051.8053779997</v>
      </c>
      <c r="H6" s="46">
        <v>6933.8048709994</v>
      </c>
      <c r="I6" s="46">
        <f t="shared" si="2"/>
        <v>16.1239107214616</v>
      </c>
      <c r="J6" s="45">
        <v>12483.6923139996</v>
      </c>
      <c r="K6" s="46">
        <v>11173.5132499991</v>
      </c>
      <c r="L6" s="46">
        <f t="shared" si="3"/>
        <v>11.7257574648744</v>
      </c>
      <c r="M6" s="45">
        <v>16502.1234499998</v>
      </c>
      <c r="N6" s="46">
        <v>14467.9397280009</v>
      </c>
      <c r="O6" s="46">
        <f t="shared" si="4"/>
        <v>14.0599405322514</v>
      </c>
      <c r="P6" s="45"/>
      <c r="Q6" s="46">
        <v>17956.0153679989</v>
      </c>
      <c r="R6" s="46">
        <f t="shared" si="5"/>
        <v>-100</v>
      </c>
      <c r="S6" s="87"/>
      <c r="T6" s="46">
        <v>21553.7720320018</v>
      </c>
      <c r="U6" s="46">
        <f t="shared" si="6"/>
        <v>-100</v>
      </c>
      <c r="V6" s="45"/>
      <c r="W6" s="46">
        <v>25093.1794790022</v>
      </c>
      <c r="X6" s="46">
        <f t="shared" si="7"/>
        <v>-100</v>
      </c>
      <c r="Y6" s="45"/>
      <c r="Z6" s="46">
        <v>28775.7925740031</v>
      </c>
      <c r="AA6" s="46">
        <f t="shared" si="8"/>
        <v>-100</v>
      </c>
      <c r="AB6" s="45"/>
      <c r="AC6" s="46">
        <v>33020.1386889998</v>
      </c>
      <c r="AD6" s="46">
        <f t="shared" si="9"/>
        <v>-100</v>
      </c>
      <c r="AE6" s="45"/>
      <c r="AF6" s="46">
        <v>36636.1936729988</v>
      </c>
      <c r="AG6" s="46">
        <f t="shared" si="10"/>
        <v>-100</v>
      </c>
      <c r="AH6" s="45"/>
      <c r="AI6" s="46">
        <v>42450.4046489985</v>
      </c>
      <c r="AJ6" s="46">
        <f t="shared" si="11"/>
        <v>-100</v>
      </c>
      <c r="AK6" s="87"/>
      <c r="AL6" s="46">
        <v>48745.536444999</v>
      </c>
      <c r="AM6" s="46">
        <f t="shared" si="12"/>
        <v>-100</v>
      </c>
    </row>
    <row r="7" ht="22.15" customHeight="1" spans="1:39">
      <c r="A7" s="47"/>
      <c r="B7" s="43" t="s">
        <v>131</v>
      </c>
      <c r="C7" s="44"/>
      <c r="D7" s="45">
        <v>12572.803753</v>
      </c>
      <c r="E7" s="46">
        <v>9750.569755</v>
      </c>
      <c r="F7" s="46">
        <f t="shared" si="1"/>
        <v>28.9442983221856</v>
      </c>
      <c r="G7" s="45">
        <v>24295.45</v>
      </c>
      <c r="H7" s="46">
        <v>21232.252111</v>
      </c>
      <c r="I7" s="46">
        <f t="shared" si="2"/>
        <v>14.4270983265737</v>
      </c>
      <c r="J7" s="45">
        <v>33782.25672</v>
      </c>
      <c r="K7" s="46">
        <v>30319.49587</v>
      </c>
      <c r="L7" s="46">
        <f t="shared" si="3"/>
        <v>11.4209050996335</v>
      </c>
      <c r="M7" s="45">
        <v>38230.450116</v>
      </c>
      <c r="N7" s="46">
        <v>36763.823408</v>
      </c>
      <c r="O7" s="46">
        <f t="shared" si="4"/>
        <v>3.989320402624</v>
      </c>
      <c r="P7" s="45"/>
      <c r="Q7" s="46">
        <v>42369.890296</v>
      </c>
      <c r="R7" s="88">
        <f t="shared" si="5"/>
        <v>-100</v>
      </c>
      <c r="S7" s="87"/>
      <c r="T7" s="46">
        <v>48047.370285</v>
      </c>
      <c r="U7" s="89">
        <f t="shared" si="6"/>
        <v>-100</v>
      </c>
      <c r="V7" s="45"/>
      <c r="W7" s="46">
        <v>53005.376651</v>
      </c>
      <c r="X7" s="90">
        <f t="shared" si="7"/>
        <v>-100</v>
      </c>
      <c r="Y7" s="45"/>
      <c r="Z7" s="46">
        <v>58164.422438</v>
      </c>
      <c r="AA7" s="90">
        <f t="shared" si="8"/>
        <v>-100</v>
      </c>
      <c r="AB7" s="45"/>
      <c r="AC7" s="46">
        <v>62850.746846</v>
      </c>
      <c r="AD7" s="46">
        <f t="shared" si="9"/>
        <v>-100</v>
      </c>
      <c r="AE7" s="45"/>
      <c r="AF7" s="46">
        <v>66766.609621</v>
      </c>
      <c r="AG7" s="46">
        <f t="shared" si="10"/>
        <v>-100</v>
      </c>
      <c r="AH7" s="45"/>
      <c r="AI7" s="46">
        <v>71360.527087</v>
      </c>
      <c r="AJ7" s="46">
        <f t="shared" si="11"/>
        <v>-100</v>
      </c>
      <c r="AK7" s="87"/>
      <c r="AL7" s="46">
        <v>77709.446254</v>
      </c>
      <c r="AM7" s="46">
        <f t="shared" si="12"/>
        <v>-100</v>
      </c>
    </row>
    <row r="8" s="24" customFormat="1" ht="22.15" customHeight="1" spans="1:39">
      <c r="A8" s="47"/>
      <c r="B8" s="53" t="s">
        <v>44</v>
      </c>
      <c r="C8" s="54"/>
      <c r="D8" s="51">
        <f>SUM(D6:D7)</f>
        <v>17187.0953950003</v>
      </c>
      <c r="E8" s="52">
        <v>13716.1057910008</v>
      </c>
      <c r="F8" s="52">
        <f t="shared" si="1"/>
        <v>25.3059407450534</v>
      </c>
      <c r="G8" s="51">
        <f>SUM(G6:G7)</f>
        <v>32347.2553779997</v>
      </c>
      <c r="H8" s="52">
        <v>28166.0569819994</v>
      </c>
      <c r="I8" s="52">
        <f t="shared" si="2"/>
        <v>14.8448126717646</v>
      </c>
      <c r="J8" s="51">
        <f>SUM(J6:J7)</f>
        <v>46265.9490339996</v>
      </c>
      <c r="K8" s="52">
        <v>41493.0091199991</v>
      </c>
      <c r="L8" s="52">
        <f t="shared" si="3"/>
        <v>11.5029977705329</v>
      </c>
      <c r="M8" s="51">
        <f>SUM(M6:M7)</f>
        <v>54732.5735659998</v>
      </c>
      <c r="N8" s="52">
        <v>51231.7631360009</v>
      </c>
      <c r="O8" s="52">
        <f t="shared" si="4"/>
        <v>6.83328118281929</v>
      </c>
      <c r="P8" s="51"/>
      <c r="Q8" s="52">
        <v>60325.9056639989</v>
      </c>
      <c r="R8" s="52">
        <f t="shared" si="5"/>
        <v>-100</v>
      </c>
      <c r="S8" s="92"/>
      <c r="T8" s="52">
        <v>69601.1423170018</v>
      </c>
      <c r="U8" s="52">
        <f t="shared" si="6"/>
        <v>-100</v>
      </c>
      <c r="V8" s="51"/>
      <c r="W8" s="52">
        <v>78098.5561300022</v>
      </c>
      <c r="X8" s="52">
        <f t="shared" si="7"/>
        <v>-100</v>
      </c>
      <c r="Y8" s="51"/>
      <c r="Z8" s="52">
        <v>86940.2150120031</v>
      </c>
      <c r="AA8" s="52">
        <f t="shared" si="8"/>
        <v>-100</v>
      </c>
      <c r="AB8" s="51"/>
      <c r="AC8" s="52">
        <v>95870.8855349998</v>
      </c>
      <c r="AD8" s="52">
        <f t="shared" si="9"/>
        <v>-100</v>
      </c>
      <c r="AE8" s="51"/>
      <c r="AF8" s="52">
        <v>103402.803293999</v>
      </c>
      <c r="AG8" s="52">
        <f t="shared" si="10"/>
        <v>-100</v>
      </c>
      <c r="AH8" s="51"/>
      <c r="AI8" s="52">
        <v>113810.931735999</v>
      </c>
      <c r="AJ8" s="52">
        <f t="shared" si="11"/>
        <v>-100</v>
      </c>
      <c r="AK8" s="92"/>
      <c r="AL8" s="52">
        <v>126454.982698999</v>
      </c>
      <c r="AM8" s="52">
        <f t="shared" si="12"/>
        <v>-100</v>
      </c>
    </row>
    <row r="9" s="25" customFormat="1" ht="22.15" customHeight="1" spans="1:39">
      <c r="A9" s="55" t="s">
        <v>21</v>
      </c>
      <c r="B9" s="56"/>
      <c r="C9" s="57"/>
      <c r="D9" s="58">
        <v>64642.877308</v>
      </c>
      <c r="E9" s="59">
        <v>53563.513102</v>
      </c>
      <c r="F9" s="52">
        <f t="shared" si="1"/>
        <v>20.6845361037126</v>
      </c>
      <c r="G9" s="58">
        <v>87467.44</v>
      </c>
      <c r="H9" s="59">
        <v>97460.682193</v>
      </c>
      <c r="I9" s="59">
        <f t="shared" si="2"/>
        <v>-10.2536140401834</v>
      </c>
      <c r="J9" s="58">
        <v>109729.250657</v>
      </c>
      <c r="K9" s="59">
        <v>116707.269058</v>
      </c>
      <c r="L9" s="59">
        <f t="shared" si="3"/>
        <v>-5.97907778780441</v>
      </c>
      <c r="M9" s="58">
        <v>114831.926231</v>
      </c>
      <c r="N9" s="59">
        <v>123683.004297</v>
      </c>
      <c r="O9" s="59">
        <f t="shared" si="4"/>
        <v>-7.15626056814233</v>
      </c>
      <c r="P9" s="85"/>
      <c r="Q9" s="59">
        <v>128246.788252</v>
      </c>
      <c r="R9" s="59">
        <f t="shared" si="5"/>
        <v>-100</v>
      </c>
      <c r="S9" s="85"/>
      <c r="T9" s="59">
        <v>148022.080205</v>
      </c>
      <c r="U9" s="59">
        <f t="shared" si="6"/>
        <v>-100</v>
      </c>
      <c r="V9" s="58"/>
      <c r="W9" s="59">
        <v>152136.269459</v>
      </c>
      <c r="X9" s="59">
        <f t="shared" si="7"/>
        <v>-100</v>
      </c>
      <c r="Y9" s="58"/>
      <c r="Z9" s="59">
        <v>157916.966563</v>
      </c>
      <c r="AA9" s="59">
        <f t="shared" si="8"/>
        <v>-100</v>
      </c>
      <c r="AB9" s="58"/>
      <c r="AC9" s="59">
        <v>163834.191871</v>
      </c>
      <c r="AD9" s="59">
        <f t="shared" si="9"/>
        <v>-100</v>
      </c>
      <c r="AE9" s="58"/>
      <c r="AF9" s="59">
        <v>168362.44152</v>
      </c>
      <c r="AG9" s="59">
        <f t="shared" si="10"/>
        <v>-100</v>
      </c>
      <c r="AH9" s="58"/>
      <c r="AI9" s="59">
        <v>171515.789737</v>
      </c>
      <c r="AJ9" s="59">
        <f t="shared" si="11"/>
        <v>-100</v>
      </c>
      <c r="AK9" s="85"/>
      <c r="AL9" s="59">
        <v>173893.757196</v>
      </c>
      <c r="AM9" s="59">
        <f t="shared" si="12"/>
        <v>-100</v>
      </c>
    </row>
    <row r="10" ht="22.15" customHeight="1" spans="1:39">
      <c r="A10" s="43" t="s">
        <v>133</v>
      </c>
      <c r="B10" s="60"/>
      <c r="C10" s="44"/>
      <c r="D10" s="45">
        <v>12552</v>
      </c>
      <c r="E10" s="61">
        <v>9934</v>
      </c>
      <c r="F10" s="46">
        <f t="shared" si="1"/>
        <v>26.3539359774512</v>
      </c>
      <c r="G10" s="45">
        <v>11785</v>
      </c>
      <c r="H10" s="46">
        <v>10864</v>
      </c>
      <c r="I10" s="46">
        <f t="shared" si="2"/>
        <v>8.47754050073638</v>
      </c>
      <c r="J10" s="86">
        <v>12282</v>
      </c>
      <c r="K10" s="46">
        <v>10193</v>
      </c>
      <c r="L10" s="46">
        <f t="shared" si="3"/>
        <v>20.4944569802806</v>
      </c>
      <c r="M10" s="86">
        <v>12334</v>
      </c>
      <c r="N10" s="5">
        <v>9819</v>
      </c>
      <c r="O10" s="46">
        <f t="shared" si="4"/>
        <v>25.6136062735513</v>
      </c>
      <c r="P10" s="86"/>
      <c r="Q10" s="5">
        <v>10954</v>
      </c>
      <c r="R10" s="46">
        <f t="shared" si="5"/>
        <v>-100</v>
      </c>
      <c r="S10" s="87"/>
      <c r="T10" s="5">
        <v>11832</v>
      </c>
      <c r="U10" s="46">
        <f t="shared" si="6"/>
        <v>-100</v>
      </c>
      <c r="V10" s="86"/>
      <c r="W10" s="5">
        <v>12014</v>
      </c>
      <c r="X10" s="90">
        <f t="shared" si="7"/>
        <v>-100</v>
      </c>
      <c r="Y10" s="86"/>
      <c r="Z10" s="5">
        <v>13065</v>
      </c>
      <c r="AA10" s="90">
        <f t="shared" si="8"/>
        <v>-100</v>
      </c>
      <c r="AB10" s="97"/>
      <c r="AC10" s="5">
        <v>13593</v>
      </c>
      <c r="AD10" s="46">
        <f t="shared" si="9"/>
        <v>-100</v>
      </c>
      <c r="AE10" s="86"/>
      <c r="AF10" s="5">
        <v>13206</v>
      </c>
      <c r="AG10" s="46">
        <f t="shared" si="10"/>
        <v>-100</v>
      </c>
      <c r="AH10" s="86"/>
      <c r="AI10" s="5">
        <v>13599</v>
      </c>
      <c r="AJ10" s="46">
        <f t="shared" si="11"/>
        <v>-100</v>
      </c>
      <c r="AK10" s="87"/>
      <c r="AL10" s="5">
        <v>13324</v>
      </c>
      <c r="AM10" s="46">
        <f t="shared" si="12"/>
        <v>-100</v>
      </c>
    </row>
    <row r="11" ht="22.15" customHeight="1" spans="1:39">
      <c r="A11" s="43" t="s">
        <v>134</v>
      </c>
      <c r="B11" s="60"/>
      <c r="C11" s="44"/>
      <c r="D11" s="45">
        <v>43064.18562</v>
      </c>
      <c r="E11" s="46">
        <v>32628.859056</v>
      </c>
      <c r="F11" s="46">
        <f t="shared" si="1"/>
        <v>31.9818923061028</v>
      </c>
      <c r="G11" s="45">
        <v>58560.54</v>
      </c>
      <c r="H11" s="46">
        <v>44883.14698</v>
      </c>
      <c r="I11" s="46">
        <f t="shared" si="2"/>
        <v>30.4733378568456</v>
      </c>
      <c r="J11" s="45">
        <v>81467.213997</v>
      </c>
      <c r="K11" s="46">
        <v>61921.271356</v>
      </c>
      <c r="L11" s="46">
        <f t="shared" si="3"/>
        <v>31.5657967172957</v>
      </c>
      <c r="M11" s="45">
        <v>89393.904867</v>
      </c>
      <c r="N11" s="46">
        <v>68250.394276</v>
      </c>
      <c r="O11" s="46">
        <f t="shared" si="4"/>
        <v>30.9793237318118</v>
      </c>
      <c r="P11" s="45"/>
      <c r="Q11" s="46">
        <v>76619.515128</v>
      </c>
      <c r="R11" s="46">
        <f t="shared" si="5"/>
        <v>-100</v>
      </c>
      <c r="S11" s="87"/>
      <c r="T11" s="46">
        <v>91098.806107</v>
      </c>
      <c r="U11" s="46">
        <f t="shared" si="6"/>
        <v>-100</v>
      </c>
      <c r="V11" s="45"/>
      <c r="W11" s="46">
        <v>99567.458765</v>
      </c>
      <c r="X11" s="46">
        <f t="shared" si="7"/>
        <v>-100</v>
      </c>
      <c r="Y11" s="45"/>
      <c r="Z11" s="46">
        <v>111074.546198</v>
      </c>
      <c r="AA11" s="46">
        <f t="shared" si="8"/>
        <v>-100</v>
      </c>
      <c r="AB11" s="45"/>
      <c r="AC11" s="46">
        <v>123679.151695</v>
      </c>
      <c r="AD11" s="46">
        <f t="shared" si="9"/>
        <v>-100</v>
      </c>
      <c r="AE11" s="45"/>
      <c r="AF11" s="46">
        <v>132717.997975</v>
      </c>
      <c r="AG11" s="46">
        <f t="shared" si="10"/>
        <v>-100</v>
      </c>
      <c r="AH11" s="45"/>
      <c r="AI11" s="46">
        <v>137640.472901</v>
      </c>
      <c r="AJ11" s="46">
        <f t="shared" si="11"/>
        <v>-100</v>
      </c>
      <c r="AK11" s="87"/>
      <c r="AL11" s="46">
        <v>144650.341283</v>
      </c>
      <c r="AM11" s="46">
        <f t="shared" si="12"/>
        <v>-100</v>
      </c>
    </row>
    <row r="12" ht="22.15" customHeight="1" spans="1:39">
      <c r="A12" s="43" t="s">
        <v>135</v>
      </c>
      <c r="B12" s="60"/>
      <c r="C12" s="44"/>
      <c r="D12" s="45">
        <v>204.276979</v>
      </c>
      <c r="E12" s="46">
        <v>166.033908</v>
      </c>
      <c r="F12" s="46">
        <f t="shared" si="1"/>
        <v>23.0332896820088</v>
      </c>
      <c r="G12" s="45">
        <v>656.44</v>
      </c>
      <c r="H12" s="46">
        <v>665.073141</v>
      </c>
      <c r="I12" s="46">
        <f t="shared" si="2"/>
        <v>-1.2980739211659</v>
      </c>
      <c r="J12" s="45">
        <v>984.031521</v>
      </c>
      <c r="K12" s="46">
        <v>1477.958229</v>
      </c>
      <c r="L12" s="46">
        <f t="shared" si="3"/>
        <v>-33.4195309656481</v>
      </c>
      <c r="M12" s="45">
        <v>1117.560774</v>
      </c>
      <c r="N12" s="46">
        <v>5271.712037</v>
      </c>
      <c r="O12" s="46">
        <f t="shared" si="4"/>
        <v>-78.8008000786785</v>
      </c>
      <c r="P12" s="45"/>
      <c r="Q12" s="46">
        <v>5504.907097</v>
      </c>
      <c r="R12" s="46">
        <f t="shared" si="5"/>
        <v>-100</v>
      </c>
      <c r="S12" s="87"/>
      <c r="T12" s="46">
        <v>5848.079461</v>
      </c>
      <c r="U12" s="46">
        <f t="shared" si="6"/>
        <v>-100</v>
      </c>
      <c r="V12" s="45"/>
      <c r="W12" s="46">
        <v>6015.472829</v>
      </c>
      <c r="X12" s="46">
        <f t="shared" si="7"/>
        <v>-100</v>
      </c>
      <c r="Y12" s="45"/>
      <c r="Z12" s="46">
        <v>6209.027509</v>
      </c>
      <c r="AA12" s="46">
        <f t="shared" si="8"/>
        <v>-100</v>
      </c>
      <c r="AB12" s="45"/>
      <c r="AC12" s="46">
        <v>6495.568744</v>
      </c>
      <c r="AD12" s="46">
        <f t="shared" si="9"/>
        <v>-100</v>
      </c>
      <c r="AE12" s="45"/>
      <c r="AF12" s="46">
        <v>6747.08634</v>
      </c>
      <c r="AG12" s="46">
        <f t="shared" si="10"/>
        <v>-100</v>
      </c>
      <c r="AH12" s="45"/>
      <c r="AI12" s="46">
        <v>7396.22681</v>
      </c>
      <c r="AJ12" s="46">
        <f t="shared" si="11"/>
        <v>-100</v>
      </c>
      <c r="AK12" s="87"/>
      <c r="AL12" s="46">
        <v>7649.434695</v>
      </c>
      <c r="AM12" s="46">
        <f t="shared" si="12"/>
        <v>-100</v>
      </c>
    </row>
    <row r="13" ht="22.15" customHeight="1" spans="1:39">
      <c r="A13" s="43" t="s">
        <v>136</v>
      </c>
      <c r="B13" s="60"/>
      <c r="C13" s="44"/>
      <c r="D13" s="45">
        <v>46138.628032</v>
      </c>
      <c r="E13" s="46">
        <v>37529.390526</v>
      </c>
      <c r="F13" s="46">
        <f t="shared" si="1"/>
        <v>22.9399875280032</v>
      </c>
      <c r="G13" s="45">
        <v>64272.86</v>
      </c>
      <c r="H13" s="46">
        <v>78200.352086</v>
      </c>
      <c r="I13" s="46">
        <f t="shared" si="2"/>
        <v>-17.8100119941703</v>
      </c>
      <c r="J13" s="45">
        <v>78032.19221</v>
      </c>
      <c r="K13" s="46">
        <v>90537.180239</v>
      </c>
      <c r="L13" s="46">
        <f t="shared" si="3"/>
        <v>-13.8119919308171</v>
      </c>
      <c r="M13" s="45">
        <v>81643.517326</v>
      </c>
      <c r="N13" s="46">
        <v>93277.428315</v>
      </c>
      <c r="O13" s="46">
        <f t="shared" si="4"/>
        <v>-12.4723753636432</v>
      </c>
      <c r="P13" s="45"/>
      <c r="Q13" s="46">
        <v>95167.441359</v>
      </c>
      <c r="R13" s="46">
        <f t="shared" si="5"/>
        <v>-100</v>
      </c>
      <c r="S13" s="87"/>
      <c r="T13" s="46">
        <v>109703.384214</v>
      </c>
      <c r="U13" s="46">
        <f t="shared" si="6"/>
        <v>-100</v>
      </c>
      <c r="V13" s="45"/>
      <c r="W13" s="46">
        <v>112083.886251</v>
      </c>
      <c r="X13" s="46">
        <f t="shared" si="7"/>
        <v>-100</v>
      </c>
      <c r="Y13" s="45"/>
      <c r="Z13" s="46">
        <v>113641.722316</v>
      </c>
      <c r="AA13" s="46">
        <f t="shared" si="8"/>
        <v>-100</v>
      </c>
      <c r="AB13" s="45"/>
      <c r="AC13" s="46">
        <v>115441.685195</v>
      </c>
      <c r="AD13" s="46">
        <f t="shared" si="9"/>
        <v>-100</v>
      </c>
      <c r="AE13" s="45"/>
      <c r="AF13" s="46">
        <v>117248.212673</v>
      </c>
      <c r="AG13" s="46">
        <f t="shared" si="10"/>
        <v>-100</v>
      </c>
      <c r="AH13" s="45"/>
      <c r="AI13" s="46">
        <v>118680.393374</v>
      </c>
      <c r="AJ13" s="46">
        <f t="shared" si="11"/>
        <v>-100</v>
      </c>
      <c r="AK13" s="87"/>
      <c r="AL13" s="46">
        <v>119865.46724</v>
      </c>
      <c r="AM13" s="46">
        <f t="shared" si="12"/>
        <v>-100</v>
      </c>
    </row>
    <row r="14" customFormat="1" ht="22.15" customHeight="1" spans="1:39">
      <c r="A14" s="43" t="s">
        <v>46</v>
      </c>
      <c r="B14" s="60"/>
      <c r="C14" s="44"/>
      <c r="D14" s="45"/>
      <c r="E14" s="46"/>
      <c r="F14" s="46"/>
      <c r="G14" s="45">
        <v>249.710455</v>
      </c>
      <c r="H14" s="46">
        <v>193.793086</v>
      </c>
      <c r="I14" s="46">
        <f t="shared" si="2"/>
        <v>28.8541609786842</v>
      </c>
      <c r="J14" s="45">
        <v>374.249417</v>
      </c>
      <c r="K14" s="46">
        <v>1012.042923</v>
      </c>
      <c r="L14" s="46">
        <f t="shared" si="3"/>
        <v>-63.0204007661442</v>
      </c>
      <c r="M14" s="45">
        <v>495.787667</v>
      </c>
      <c r="N14" s="46">
        <v>385.212702</v>
      </c>
      <c r="O14" s="46">
        <f t="shared" si="4"/>
        <v>28.7049114491557</v>
      </c>
      <c r="P14" s="45"/>
      <c r="Q14" s="46">
        <v>483.119024</v>
      </c>
      <c r="R14" s="46">
        <f t="shared" si="5"/>
        <v>-100</v>
      </c>
      <c r="S14" s="87"/>
      <c r="T14" s="46">
        <v>581.646776</v>
      </c>
      <c r="U14" s="46">
        <f t="shared" si="6"/>
        <v>-100</v>
      </c>
      <c r="V14" s="45"/>
      <c r="W14" s="46">
        <v>681.076624</v>
      </c>
      <c r="X14" s="46">
        <f t="shared" si="7"/>
        <v>-100</v>
      </c>
      <c r="Y14" s="45"/>
      <c r="Z14" s="46"/>
      <c r="AA14" s="46" t="e">
        <f t="shared" si="8"/>
        <v>#DIV/0!</v>
      </c>
      <c r="AB14" s="45"/>
      <c r="AC14" s="46">
        <v>891.03634</v>
      </c>
      <c r="AD14" s="46"/>
      <c r="AE14" s="45"/>
      <c r="AF14" s="46">
        <v>1000.953821</v>
      </c>
      <c r="AG14" s="46">
        <f t="shared" si="10"/>
        <v>-100</v>
      </c>
      <c r="AH14" s="45"/>
      <c r="AI14" s="46">
        <v>1104.441437</v>
      </c>
      <c r="AJ14" s="46">
        <f t="shared" si="11"/>
        <v>-100</v>
      </c>
      <c r="AK14" s="87"/>
      <c r="AL14" s="46">
        <v>1211.407242</v>
      </c>
      <c r="AM14" s="46">
        <f t="shared" si="12"/>
        <v>-100</v>
      </c>
    </row>
    <row r="15" customFormat="1" ht="22.15" customHeight="1" spans="1:39">
      <c r="A15" s="43" t="s">
        <v>47</v>
      </c>
      <c r="B15" s="60"/>
      <c r="C15" s="44"/>
      <c r="D15" s="45"/>
      <c r="E15" s="46"/>
      <c r="F15" s="46"/>
      <c r="G15" s="45">
        <v>337.832484999998</v>
      </c>
      <c r="H15" s="46">
        <v>193.793086</v>
      </c>
      <c r="I15" s="46">
        <f t="shared" si="2"/>
        <v>74.3263869589228</v>
      </c>
      <c r="J15" s="45">
        <v>561.516068000004</v>
      </c>
      <c r="K15" s="46">
        <v>670.358507000005</v>
      </c>
      <c r="L15" s="46">
        <f t="shared" si="3"/>
        <v>-16.2364522659813</v>
      </c>
      <c r="M15" s="45">
        <v>659.672981999999</v>
      </c>
      <c r="N15" s="46">
        <v>822.876508999999</v>
      </c>
      <c r="O15" s="46">
        <f t="shared" si="4"/>
        <v>-19.8332951803829</v>
      </c>
      <c r="P15" s="45"/>
      <c r="Q15" s="46">
        <v>930.404013999999</v>
      </c>
      <c r="R15" s="46">
        <f t="shared" si="5"/>
        <v>-100</v>
      </c>
      <c r="S15" s="87"/>
      <c r="T15" s="46">
        <v>1034.46112999999</v>
      </c>
      <c r="U15" s="46">
        <f t="shared" si="6"/>
        <v>-100</v>
      </c>
      <c r="V15" s="45"/>
      <c r="W15" s="46">
        <v>1137.27219500001</v>
      </c>
      <c r="X15" s="46">
        <f t="shared" si="7"/>
        <v>-100</v>
      </c>
      <c r="Y15" s="45"/>
      <c r="Z15" s="46"/>
      <c r="AA15" s="46" t="e">
        <f t="shared" si="8"/>
        <v>#DIV/0!</v>
      </c>
      <c r="AB15" s="45"/>
      <c r="AC15" s="46">
        <v>1616.54849399999</v>
      </c>
      <c r="AD15" s="46"/>
      <c r="AE15" s="45"/>
      <c r="AF15" s="46">
        <v>1925.055334</v>
      </c>
      <c r="AG15" s="46">
        <f t="shared" si="10"/>
        <v>-100</v>
      </c>
      <c r="AH15" s="45"/>
      <c r="AI15" s="46">
        <v>2020.27350199999</v>
      </c>
      <c r="AJ15" s="46">
        <f t="shared" si="11"/>
        <v>-100</v>
      </c>
      <c r="AK15" s="87"/>
      <c r="AL15" s="46">
        <v>2192.89141599999</v>
      </c>
      <c r="AM15" s="46">
        <f t="shared" si="12"/>
        <v>-100</v>
      </c>
    </row>
    <row r="16" customFormat="1" ht="22.15" customHeight="1" spans="1:39">
      <c r="A16" s="43" t="s">
        <v>48</v>
      </c>
      <c r="B16" s="60"/>
      <c r="C16" s="44"/>
      <c r="D16" s="45"/>
      <c r="E16" s="46"/>
      <c r="F16" s="46"/>
      <c r="G16" s="45">
        <v>10.365495</v>
      </c>
      <c r="H16" s="46">
        <v>433.301436999998</v>
      </c>
      <c r="I16" s="46">
        <f t="shared" si="2"/>
        <v>-97.6077866088406</v>
      </c>
      <c r="J16" s="45">
        <v>30.837533</v>
      </c>
      <c r="K16" s="46">
        <v>4.107689</v>
      </c>
      <c r="L16" s="46">
        <f t="shared" si="3"/>
        <v>650.727063319545</v>
      </c>
      <c r="M16" s="45">
        <v>31.620791</v>
      </c>
      <c r="N16" s="46">
        <v>4.486277</v>
      </c>
      <c r="O16" s="46">
        <f t="shared" si="4"/>
        <v>604.833673890399</v>
      </c>
      <c r="P16" s="45"/>
      <c r="Q16" s="46">
        <v>5.055543</v>
      </c>
      <c r="R16" s="46">
        <f t="shared" si="5"/>
        <v>-100</v>
      </c>
      <c r="S16" s="87"/>
      <c r="T16" s="46">
        <v>6.32191</v>
      </c>
      <c r="U16" s="46">
        <f t="shared" si="6"/>
        <v>-100</v>
      </c>
      <c r="V16" s="45"/>
      <c r="W16" s="46">
        <v>8.002668</v>
      </c>
      <c r="X16" s="46">
        <f t="shared" si="7"/>
        <v>-100</v>
      </c>
      <c r="Y16" s="45"/>
      <c r="Z16" s="46"/>
      <c r="AA16" s="46" t="e">
        <f t="shared" si="8"/>
        <v>#DIV/0!</v>
      </c>
      <c r="AB16" s="45"/>
      <c r="AC16" s="46">
        <v>12.342723</v>
      </c>
      <c r="AD16" s="46"/>
      <c r="AE16" s="45"/>
      <c r="AF16" s="46">
        <v>13.255926</v>
      </c>
      <c r="AG16" s="46">
        <f t="shared" si="10"/>
        <v>-100</v>
      </c>
      <c r="AH16" s="45"/>
      <c r="AI16" s="46">
        <v>16.118269</v>
      </c>
      <c r="AJ16" s="46">
        <f t="shared" si="11"/>
        <v>-100</v>
      </c>
      <c r="AK16" s="87"/>
      <c r="AL16" s="46">
        <v>16.934713</v>
      </c>
      <c r="AM16" s="46">
        <f t="shared" si="12"/>
        <v>-100</v>
      </c>
    </row>
    <row r="17" s="26" customFormat="1" ht="22.15" customHeight="1" spans="1:39">
      <c r="A17" s="62" t="s">
        <v>137</v>
      </c>
      <c r="B17" s="63"/>
      <c r="C17" s="64"/>
      <c r="D17" s="65">
        <v>7764.023653</v>
      </c>
      <c r="E17" s="66">
        <v>5958.947013</v>
      </c>
      <c r="F17" s="66">
        <f t="shared" ref="F17:F25" si="13">SUM(D17-E17)/E17*100</f>
        <v>30.2918726422983</v>
      </c>
      <c r="G17" s="65">
        <v>17191.746569</v>
      </c>
      <c r="H17" s="66">
        <v>15612.253478</v>
      </c>
      <c r="I17" s="66">
        <f t="shared" ref="I17:I25" si="14">SUM(G17-H17)/H17*100</f>
        <v>10.1170090097867</v>
      </c>
      <c r="J17" s="65">
        <v>23377.036824</v>
      </c>
      <c r="K17" s="66">
        <v>22203.15213</v>
      </c>
      <c r="L17" s="66">
        <f t="shared" ref="L17:L25" si="15">SUM(J17-K17)/K17*100</f>
        <v>5.28701819960914</v>
      </c>
      <c r="M17" s="66">
        <v>26164.655417</v>
      </c>
      <c r="N17" s="66">
        <v>27313.679808</v>
      </c>
      <c r="O17" s="66">
        <f t="shared" ref="O17:O25" si="16">SUM(M17-N17)/N17*100</f>
        <v>-4.20677257358585</v>
      </c>
      <c r="P17" s="66"/>
      <c r="Q17" s="66">
        <v>31237.131748</v>
      </c>
      <c r="R17" s="66">
        <f t="shared" ref="R17:R25" si="17">SUM(P17-Q17)/Q17*100</f>
        <v>-100</v>
      </c>
      <c r="S17" s="94"/>
      <c r="T17" s="66">
        <v>34877.428929</v>
      </c>
      <c r="U17" s="66">
        <f t="shared" ref="U17:U25" si="18">SUM(S17-T17)/T17*100</f>
        <v>-100</v>
      </c>
      <c r="V17" s="66"/>
      <c r="W17" s="66">
        <v>38401.213437</v>
      </c>
      <c r="X17" s="66">
        <f t="shared" ref="X17:X25" si="19">SUM(V17-W17)/W17*100</f>
        <v>-100</v>
      </c>
      <c r="Y17" s="66"/>
      <c r="Z17" s="66">
        <v>42014.512492</v>
      </c>
      <c r="AA17" s="66">
        <f t="shared" ref="AA17:AA25" si="20">SUM(Y17-Z17)/Z17*100</f>
        <v>-100</v>
      </c>
      <c r="AB17" s="66"/>
      <c r="AC17" s="66">
        <v>45210.586722</v>
      </c>
      <c r="AD17" s="66">
        <f t="shared" ref="AD17:AD25" si="21">SUM(AB17-AC17)/AC17*100</f>
        <v>-100</v>
      </c>
      <c r="AE17" s="66"/>
      <c r="AF17" s="66">
        <v>47887.80466</v>
      </c>
      <c r="AG17" s="66">
        <f t="shared" ref="AG17:AG25" si="22">SUM(AE17-AF17)/AF17*100</f>
        <v>-100</v>
      </c>
      <c r="AH17" s="66"/>
      <c r="AI17" s="66">
        <v>51144.116208</v>
      </c>
      <c r="AJ17" s="66">
        <f t="shared" ref="AJ17:AJ25" si="23">SUM(AH17-AI17)/AI17*100</f>
        <v>-100</v>
      </c>
      <c r="AK17" s="98"/>
      <c r="AL17" s="66">
        <v>55442.246677</v>
      </c>
      <c r="AM17" s="66">
        <f t="shared" ref="AM17:AM25" si="24">SUM(AK17-AL17)/AL17*100</f>
        <v>-100</v>
      </c>
    </row>
    <row r="18" s="26" customFormat="1" ht="22.15" customHeight="1" spans="1:39">
      <c r="A18" s="62" t="s">
        <v>138</v>
      </c>
      <c r="B18" s="63"/>
      <c r="C18" s="64"/>
      <c r="D18" s="65">
        <v>21387.121608</v>
      </c>
      <c r="E18" s="66">
        <v>17712.788273</v>
      </c>
      <c r="F18" s="66">
        <f t="shared" si="13"/>
        <v>20.7439578589717</v>
      </c>
      <c r="G18" s="65">
        <v>48555.78</v>
      </c>
      <c r="H18" s="66">
        <v>44286.179636</v>
      </c>
      <c r="I18" s="66">
        <f t="shared" si="14"/>
        <v>9.64093177395971</v>
      </c>
      <c r="J18" s="65">
        <v>69192.634026</v>
      </c>
      <c r="K18" s="66">
        <v>54872.098364</v>
      </c>
      <c r="L18" s="66">
        <f t="shared" si="15"/>
        <v>26.0980281216934</v>
      </c>
      <c r="M18" s="66">
        <v>73936.271036</v>
      </c>
      <c r="N18" s="66">
        <v>58522.207706</v>
      </c>
      <c r="O18" s="66">
        <f t="shared" si="16"/>
        <v>26.3388274882522</v>
      </c>
      <c r="P18" s="66"/>
      <c r="Q18" s="66">
        <v>61182.468115</v>
      </c>
      <c r="R18" s="66">
        <f t="shared" si="17"/>
        <v>-100</v>
      </c>
      <c r="S18" s="94"/>
      <c r="T18" s="66">
        <v>65416.646616</v>
      </c>
      <c r="U18" s="66">
        <f t="shared" si="18"/>
        <v>-100</v>
      </c>
      <c r="V18" s="66"/>
      <c r="W18" s="66">
        <v>68972.757467</v>
      </c>
      <c r="X18" s="66">
        <f t="shared" si="19"/>
        <v>-100</v>
      </c>
      <c r="Y18" s="66"/>
      <c r="Z18" s="66">
        <v>72857.616535</v>
      </c>
      <c r="AA18" s="66">
        <f t="shared" si="20"/>
        <v>-100</v>
      </c>
      <c r="AB18" s="66"/>
      <c r="AC18" s="66">
        <v>76576.739525</v>
      </c>
      <c r="AD18" s="66">
        <f t="shared" si="21"/>
        <v>-100</v>
      </c>
      <c r="AE18" s="66"/>
      <c r="AF18" s="66">
        <v>79721.975231</v>
      </c>
      <c r="AG18" s="66">
        <f t="shared" si="22"/>
        <v>-100</v>
      </c>
      <c r="AH18" s="66"/>
      <c r="AI18" s="66">
        <v>82884.029077</v>
      </c>
      <c r="AJ18" s="66">
        <f t="shared" si="23"/>
        <v>-100</v>
      </c>
      <c r="AK18" s="98"/>
      <c r="AL18" s="66">
        <v>88935.635144</v>
      </c>
      <c r="AM18" s="66">
        <f t="shared" si="24"/>
        <v>-100</v>
      </c>
    </row>
    <row r="19" s="27" customFormat="1" ht="22.15" customHeight="1" spans="1:39">
      <c r="A19" s="67" t="s">
        <v>139</v>
      </c>
      <c r="B19" s="68"/>
      <c r="C19" s="69"/>
      <c r="D19" s="70">
        <v>105.708076</v>
      </c>
      <c r="E19" s="71">
        <v>122.959213</v>
      </c>
      <c r="F19" s="71">
        <f t="shared" si="13"/>
        <v>-14.0299669940145</v>
      </c>
      <c r="G19" s="70">
        <v>115.972903</v>
      </c>
      <c r="H19" s="71">
        <v>142.953947</v>
      </c>
      <c r="I19" s="71">
        <f t="shared" si="14"/>
        <v>-18.8739412700511</v>
      </c>
      <c r="J19" s="70">
        <v>150.710797</v>
      </c>
      <c r="K19" s="71">
        <v>194.051383</v>
      </c>
      <c r="L19" s="71">
        <f t="shared" si="15"/>
        <v>-22.3345926887828</v>
      </c>
      <c r="M19" s="70">
        <v>189.557878</v>
      </c>
      <c r="N19" s="71">
        <v>221.028197</v>
      </c>
      <c r="O19" s="71">
        <f t="shared" si="16"/>
        <v>-14.2381467284014</v>
      </c>
      <c r="P19" s="70"/>
      <c r="Q19" s="71">
        <v>413.771509</v>
      </c>
      <c r="R19" s="71">
        <f t="shared" si="17"/>
        <v>-100</v>
      </c>
      <c r="S19" s="95"/>
      <c r="T19" s="71">
        <v>572.71364918</v>
      </c>
      <c r="U19" s="71">
        <f t="shared" si="18"/>
        <v>-100</v>
      </c>
      <c r="V19" s="70"/>
      <c r="W19" s="71">
        <v>603.081308</v>
      </c>
      <c r="X19" s="71">
        <f t="shared" si="19"/>
        <v>-100</v>
      </c>
      <c r="Y19" s="70"/>
      <c r="Z19" s="71">
        <v>692.469499</v>
      </c>
      <c r="AA19" s="71">
        <f t="shared" si="20"/>
        <v>-100</v>
      </c>
      <c r="AB19" s="70"/>
      <c r="AC19" s="71">
        <v>719.104148</v>
      </c>
      <c r="AD19" s="71">
        <f t="shared" si="21"/>
        <v>-100</v>
      </c>
      <c r="AE19" s="70"/>
      <c r="AF19" s="71">
        <v>749.033154</v>
      </c>
      <c r="AG19" s="71">
        <f t="shared" si="22"/>
        <v>-100</v>
      </c>
      <c r="AH19" s="70"/>
      <c r="AI19" s="71">
        <v>796.94889</v>
      </c>
      <c r="AJ19" s="71">
        <f t="shared" si="23"/>
        <v>-100</v>
      </c>
      <c r="AK19" s="95"/>
      <c r="AL19" s="71">
        <v>826.552209</v>
      </c>
      <c r="AM19" s="71">
        <f t="shared" si="24"/>
        <v>-100</v>
      </c>
    </row>
    <row r="20" s="27" customFormat="1" ht="22.15" customHeight="1" spans="1:39">
      <c r="A20" s="72" t="s">
        <v>140</v>
      </c>
      <c r="B20" s="73"/>
      <c r="C20" s="74"/>
      <c r="D20" s="70">
        <v>9344.296226</v>
      </c>
      <c r="E20" s="71">
        <v>8339.467977</v>
      </c>
      <c r="F20" s="71">
        <f t="shared" si="13"/>
        <v>12.0490689786361</v>
      </c>
      <c r="G20" s="70">
        <v>15687.478219</v>
      </c>
      <c r="H20" s="71">
        <v>14227.560459</v>
      </c>
      <c r="I20" s="71">
        <f t="shared" si="14"/>
        <v>10.2611952639884</v>
      </c>
      <c r="J20" s="70">
        <v>22783.893971</v>
      </c>
      <c r="K20" s="71">
        <v>20861.788929</v>
      </c>
      <c r="L20" s="71">
        <f t="shared" si="15"/>
        <v>9.21351974435942</v>
      </c>
      <c r="M20" s="70">
        <v>29188.468463</v>
      </c>
      <c r="N20" s="71">
        <v>26963.861441</v>
      </c>
      <c r="O20" s="71">
        <f t="shared" si="16"/>
        <v>8.2503280432133</v>
      </c>
      <c r="P20" s="70"/>
      <c r="Q20" s="71">
        <v>31935.785813</v>
      </c>
      <c r="R20" s="71">
        <f t="shared" si="17"/>
        <v>-100</v>
      </c>
      <c r="S20" s="95"/>
      <c r="T20" s="71">
        <v>36810.000377</v>
      </c>
      <c r="U20" s="71">
        <f t="shared" si="18"/>
        <v>-100</v>
      </c>
      <c r="V20" s="70"/>
      <c r="W20" s="71">
        <v>41578.957793</v>
      </c>
      <c r="X20" s="71">
        <f t="shared" si="19"/>
        <v>-100</v>
      </c>
      <c r="Y20" s="70"/>
      <c r="Z20" s="71">
        <v>46648.12457</v>
      </c>
      <c r="AA20" s="71">
        <f t="shared" si="20"/>
        <v>-100</v>
      </c>
      <c r="AB20" s="70"/>
      <c r="AC20" s="71">
        <v>52800.389842</v>
      </c>
      <c r="AD20" s="71">
        <f t="shared" si="21"/>
        <v>-100</v>
      </c>
      <c r="AE20" s="70"/>
      <c r="AF20" s="71">
        <v>58070.266281</v>
      </c>
      <c r="AG20" s="71">
        <f t="shared" si="22"/>
        <v>-100</v>
      </c>
      <c r="AH20" s="70"/>
      <c r="AI20" s="71">
        <v>64171.366972</v>
      </c>
      <c r="AJ20" s="71">
        <f t="shared" si="23"/>
        <v>-100</v>
      </c>
      <c r="AK20" s="95"/>
      <c r="AL20" s="71">
        <v>72813.468875</v>
      </c>
      <c r="AM20" s="71">
        <f t="shared" si="24"/>
        <v>-100</v>
      </c>
    </row>
    <row r="21" s="27" customFormat="1" ht="22.15" customHeight="1" spans="1:39">
      <c r="A21" s="75" t="s">
        <v>141</v>
      </c>
      <c r="B21" s="76"/>
      <c r="C21" s="74" t="s">
        <v>142</v>
      </c>
      <c r="D21" s="77">
        <v>9585</v>
      </c>
      <c r="E21" s="78">
        <v>16098</v>
      </c>
      <c r="F21" s="71">
        <f t="shared" si="13"/>
        <v>-40.4584420424898</v>
      </c>
      <c r="G21" s="77">
        <v>16202</v>
      </c>
      <c r="H21" s="78">
        <v>17678</v>
      </c>
      <c r="I21" s="71">
        <f t="shared" si="14"/>
        <v>-8.34936078741939</v>
      </c>
      <c r="J21" s="77">
        <v>22205</v>
      </c>
      <c r="K21" s="78">
        <v>22546</v>
      </c>
      <c r="L21" s="71">
        <f t="shared" si="15"/>
        <v>-1.51246340814335</v>
      </c>
      <c r="M21" s="77">
        <v>27797</v>
      </c>
      <c r="N21" s="78">
        <v>26958</v>
      </c>
      <c r="O21" s="71">
        <f t="shared" si="16"/>
        <v>3.11224868313673</v>
      </c>
      <c r="P21" s="77"/>
      <c r="Q21" s="78">
        <v>31324</v>
      </c>
      <c r="R21" s="71">
        <f t="shared" si="17"/>
        <v>-100</v>
      </c>
      <c r="S21" s="96"/>
      <c r="T21" s="78">
        <v>35449</v>
      </c>
      <c r="U21" s="71">
        <f t="shared" si="18"/>
        <v>-100</v>
      </c>
      <c r="V21" s="70"/>
      <c r="W21" s="78">
        <v>40257</v>
      </c>
      <c r="X21" s="71">
        <f t="shared" si="19"/>
        <v>-100</v>
      </c>
      <c r="Y21" s="70"/>
      <c r="Z21" s="78">
        <v>46789</v>
      </c>
      <c r="AA21" s="71">
        <f t="shared" si="20"/>
        <v>-100</v>
      </c>
      <c r="AB21" s="70"/>
      <c r="AC21" s="78">
        <v>54990</v>
      </c>
      <c r="AD21" s="71">
        <f t="shared" si="21"/>
        <v>-100</v>
      </c>
      <c r="AE21" s="70"/>
      <c r="AF21" s="78">
        <v>61076</v>
      </c>
      <c r="AG21" s="71">
        <f t="shared" si="22"/>
        <v>-100</v>
      </c>
      <c r="AH21" s="70"/>
      <c r="AI21" s="78">
        <v>67177</v>
      </c>
      <c r="AJ21" s="71">
        <f t="shared" si="23"/>
        <v>-100</v>
      </c>
      <c r="AK21" s="96"/>
      <c r="AL21" s="78">
        <v>74574</v>
      </c>
      <c r="AM21" s="71">
        <f t="shared" si="24"/>
        <v>-100</v>
      </c>
    </row>
    <row r="22" s="27" customFormat="1" ht="22.15" customHeight="1" spans="1:39">
      <c r="A22" s="79"/>
      <c r="B22" s="80"/>
      <c r="C22" s="81" t="s">
        <v>71</v>
      </c>
      <c r="D22" s="70">
        <v>1671.602686</v>
      </c>
      <c r="E22" s="71">
        <v>2003.801347</v>
      </c>
      <c r="F22" s="71">
        <f t="shared" si="13"/>
        <v>-16.5784228809584</v>
      </c>
      <c r="G22" s="70">
        <v>2789.73282</v>
      </c>
      <c r="H22" s="71">
        <v>2998.874648</v>
      </c>
      <c r="I22" s="71">
        <f t="shared" si="14"/>
        <v>-6.9740103388276</v>
      </c>
      <c r="J22" s="70">
        <v>3783.906156</v>
      </c>
      <c r="K22" s="71">
        <v>3775.901968</v>
      </c>
      <c r="L22" s="71">
        <f t="shared" si="15"/>
        <v>0.211980821213944</v>
      </c>
      <c r="M22" s="70">
        <v>4720.218</v>
      </c>
      <c r="N22" s="71">
        <v>4487.038627</v>
      </c>
      <c r="O22" s="71">
        <f t="shared" si="16"/>
        <v>5.19673201823765</v>
      </c>
      <c r="P22" s="70"/>
      <c r="Q22" s="71">
        <v>5224.215144</v>
      </c>
      <c r="R22" s="71">
        <f t="shared" si="17"/>
        <v>-100</v>
      </c>
      <c r="S22" s="95"/>
      <c r="T22" s="71">
        <v>5952.17528234</v>
      </c>
      <c r="U22" s="71">
        <f t="shared" si="18"/>
        <v>-100</v>
      </c>
      <c r="V22" s="70"/>
      <c r="W22" s="71">
        <v>6733.638981</v>
      </c>
      <c r="X22" s="71">
        <f t="shared" si="19"/>
        <v>-100</v>
      </c>
      <c r="Y22" s="70"/>
      <c r="Z22" s="71">
        <v>7827.108515</v>
      </c>
      <c r="AA22" s="71">
        <f t="shared" si="20"/>
        <v>-100</v>
      </c>
      <c r="AB22" s="70"/>
      <c r="AC22" s="71">
        <v>9213.973114</v>
      </c>
      <c r="AD22" s="71">
        <f t="shared" si="21"/>
        <v>-100</v>
      </c>
      <c r="AE22" s="70"/>
      <c r="AF22" s="71">
        <v>10212.024649</v>
      </c>
      <c r="AG22" s="71">
        <f t="shared" si="22"/>
        <v>-100</v>
      </c>
      <c r="AH22" s="70"/>
      <c r="AI22" s="71">
        <v>11211.471749</v>
      </c>
      <c r="AJ22" s="71">
        <f t="shared" si="23"/>
        <v>-100</v>
      </c>
      <c r="AK22" s="95"/>
      <c r="AL22" s="71">
        <v>12452.853979</v>
      </c>
      <c r="AM22" s="71">
        <f t="shared" si="24"/>
        <v>-100</v>
      </c>
    </row>
    <row r="23" s="27" customFormat="1" ht="22.15" customHeight="1" spans="1:39">
      <c r="A23" s="75" t="s">
        <v>143</v>
      </c>
      <c r="B23" s="76"/>
      <c r="C23" s="74" t="s">
        <v>144</v>
      </c>
      <c r="D23" s="70">
        <v>58091</v>
      </c>
      <c r="E23" s="78">
        <v>41170</v>
      </c>
      <c r="F23" s="71">
        <f t="shared" si="13"/>
        <v>41.1003157639058</v>
      </c>
      <c r="G23" s="77">
        <v>81889</v>
      </c>
      <c r="H23" s="78">
        <v>70098</v>
      </c>
      <c r="I23" s="71">
        <f t="shared" si="14"/>
        <v>16.8207366829296</v>
      </c>
      <c r="J23" s="77">
        <v>117655</v>
      </c>
      <c r="K23" s="78">
        <v>102573</v>
      </c>
      <c r="L23" s="71">
        <f t="shared" si="15"/>
        <v>14.7036744562409</v>
      </c>
      <c r="M23" s="77">
        <v>149285</v>
      </c>
      <c r="N23" s="78">
        <v>131659</v>
      </c>
      <c r="O23" s="71">
        <f t="shared" si="16"/>
        <v>13.3876149750492</v>
      </c>
      <c r="P23" s="77"/>
      <c r="Q23" s="78">
        <v>157563</v>
      </c>
      <c r="R23" s="71">
        <f t="shared" si="17"/>
        <v>-100</v>
      </c>
      <c r="S23" s="96"/>
      <c r="T23" s="78">
        <v>180698</v>
      </c>
      <c r="U23" s="71">
        <f t="shared" si="18"/>
        <v>-100</v>
      </c>
      <c r="V23" s="70"/>
      <c r="W23" s="78">
        <v>205820</v>
      </c>
      <c r="X23" s="71">
        <f t="shared" si="19"/>
        <v>-100</v>
      </c>
      <c r="Y23" s="70"/>
      <c r="Z23" s="78">
        <v>232329</v>
      </c>
      <c r="AA23" s="71">
        <f t="shared" si="20"/>
        <v>-100</v>
      </c>
      <c r="AB23" s="70"/>
      <c r="AC23" s="78">
        <v>264307</v>
      </c>
      <c r="AD23" s="71">
        <f t="shared" si="21"/>
        <v>-100</v>
      </c>
      <c r="AE23" s="70"/>
      <c r="AF23" s="78">
        <v>291775</v>
      </c>
      <c r="AG23" s="71">
        <f t="shared" si="22"/>
        <v>-100</v>
      </c>
      <c r="AH23" s="70"/>
      <c r="AI23" s="78">
        <v>323163</v>
      </c>
      <c r="AJ23" s="71">
        <f t="shared" si="23"/>
        <v>-100</v>
      </c>
      <c r="AK23" s="96"/>
      <c r="AL23" s="78">
        <v>366366</v>
      </c>
      <c r="AM23" s="71">
        <f t="shared" si="24"/>
        <v>-100</v>
      </c>
    </row>
    <row r="24" s="27" customFormat="1" ht="22.15" customHeight="1" spans="1:39">
      <c r="A24" s="79"/>
      <c r="B24" s="80"/>
      <c r="C24" s="81" t="s">
        <v>71</v>
      </c>
      <c r="D24" s="70">
        <v>9297.433184</v>
      </c>
      <c r="E24" s="71">
        <v>8167.843817</v>
      </c>
      <c r="F24" s="71">
        <f t="shared" si="13"/>
        <v>13.8297131079924</v>
      </c>
      <c r="G24" s="70">
        <v>15353.842136</v>
      </c>
      <c r="H24" s="71">
        <v>13897.427354</v>
      </c>
      <c r="I24" s="71">
        <f t="shared" si="14"/>
        <v>10.4797438036674</v>
      </c>
      <c r="J24" s="70">
        <v>22258.084199</v>
      </c>
      <c r="K24" s="71">
        <v>20319.366924</v>
      </c>
      <c r="L24" s="71">
        <f t="shared" si="15"/>
        <v>9.54122873144293</v>
      </c>
      <c r="M24" s="70">
        <v>28500.192792</v>
      </c>
      <c r="N24" s="71">
        <v>26261.368836</v>
      </c>
      <c r="O24" s="71">
        <f t="shared" si="16"/>
        <v>8.52516093118089</v>
      </c>
      <c r="P24" s="70"/>
      <c r="Q24" s="71">
        <v>31120.955843</v>
      </c>
      <c r="R24" s="71">
        <f t="shared" si="17"/>
        <v>-100</v>
      </c>
      <c r="S24" s="95"/>
      <c r="T24" s="71">
        <v>35857.276732</v>
      </c>
      <c r="U24" s="71">
        <f t="shared" si="18"/>
        <v>-100</v>
      </c>
      <c r="V24" s="70"/>
      <c r="W24" s="71">
        <v>40518.563527</v>
      </c>
      <c r="X24" s="71">
        <f t="shared" si="19"/>
        <v>-100</v>
      </c>
      <c r="Y24" s="70"/>
      <c r="Z24" s="71">
        <v>45467.703099</v>
      </c>
      <c r="AA24" s="71">
        <f t="shared" si="20"/>
        <v>-100</v>
      </c>
      <c r="AB24" s="70"/>
      <c r="AC24" s="71">
        <v>51502.810231</v>
      </c>
      <c r="AD24" s="71">
        <f t="shared" si="21"/>
        <v>-100</v>
      </c>
      <c r="AE24" s="70"/>
      <c r="AF24" s="71">
        <v>56670.589365</v>
      </c>
      <c r="AG24" s="71">
        <f t="shared" si="22"/>
        <v>-100</v>
      </c>
      <c r="AH24" s="70"/>
      <c r="AI24" s="71">
        <v>62645.553281</v>
      </c>
      <c r="AJ24" s="71">
        <f t="shared" si="23"/>
        <v>-100</v>
      </c>
      <c r="AK24" s="95"/>
      <c r="AL24" s="71">
        <v>71124.228677</v>
      </c>
      <c r="AM24" s="71">
        <f t="shared" si="24"/>
        <v>-100</v>
      </c>
    </row>
    <row r="25" s="27" customFormat="1" ht="22.15" customHeight="1" spans="1:39">
      <c r="A25" s="67" t="s">
        <v>145</v>
      </c>
      <c r="B25" s="68"/>
      <c r="C25" s="69"/>
      <c r="D25" s="70">
        <v>8.652488</v>
      </c>
      <c r="E25" s="71">
        <v>10.43</v>
      </c>
      <c r="F25" s="71">
        <f t="shared" si="13"/>
        <v>-17.04230105465</v>
      </c>
      <c r="G25" s="70">
        <v>17.124541</v>
      </c>
      <c r="H25" s="71">
        <v>20.1234</v>
      </c>
      <c r="I25" s="71">
        <f t="shared" si="14"/>
        <v>-14.9023475158273</v>
      </c>
      <c r="J25" s="70">
        <v>25.857631</v>
      </c>
      <c r="K25" s="71">
        <v>34.285702</v>
      </c>
      <c r="L25" s="71">
        <f t="shared" si="15"/>
        <v>-24.5818825585079</v>
      </c>
      <c r="M25" s="70">
        <v>36.1711946236478</v>
      </c>
      <c r="N25" s="71">
        <v>47.535698</v>
      </c>
      <c r="O25" s="71">
        <f t="shared" si="16"/>
        <v>-23.9073030469695</v>
      </c>
      <c r="P25" s="70"/>
      <c r="Q25" s="71">
        <v>62.306518</v>
      </c>
      <c r="R25" s="71">
        <f t="shared" si="17"/>
        <v>-100</v>
      </c>
      <c r="S25" s="95"/>
      <c r="T25" s="71">
        <v>75.71589404</v>
      </c>
      <c r="U25" s="71">
        <f t="shared" si="18"/>
        <v>-100</v>
      </c>
      <c r="V25" s="70"/>
      <c r="W25" s="71">
        <v>95.013284</v>
      </c>
      <c r="X25" s="71">
        <f t="shared" si="19"/>
        <v>-100</v>
      </c>
      <c r="Y25" s="70"/>
      <c r="Z25" s="71">
        <v>103.54704</v>
      </c>
      <c r="AA25" s="71">
        <f t="shared" si="20"/>
        <v>-100</v>
      </c>
      <c r="AB25" s="70"/>
      <c r="AC25" s="71">
        <v>111.062316</v>
      </c>
      <c r="AD25" s="71">
        <f t="shared" si="21"/>
        <v>-100</v>
      </c>
      <c r="AE25" s="70"/>
      <c r="AF25" s="71">
        <v>116.6615</v>
      </c>
      <c r="AG25" s="71">
        <f t="shared" si="22"/>
        <v>-100</v>
      </c>
      <c r="AH25" s="70"/>
      <c r="AI25" s="71">
        <v>126.12874</v>
      </c>
      <c r="AJ25" s="71">
        <f t="shared" si="23"/>
        <v>-100</v>
      </c>
      <c r="AK25" s="95"/>
      <c r="AL25" s="71">
        <v>137.14905</v>
      </c>
      <c r="AM25" s="71">
        <f t="shared" si="24"/>
        <v>-100</v>
      </c>
    </row>
    <row r="26" customHeight="1" spans="1:3">
      <c r="A26" s="82"/>
      <c r="B26" s="82"/>
      <c r="C26" s="82"/>
    </row>
    <row r="28" customHeight="1" spans="38:38">
      <c r="AL28" s="99"/>
    </row>
  </sheetData>
  <mergeCells count="25"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5:C25"/>
    <mergeCell ref="A26:C26"/>
    <mergeCell ref="A3:A5"/>
    <mergeCell ref="A6:A8"/>
    <mergeCell ref="A21:B22"/>
    <mergeCell ref="A23:B24"/>
  </mergeCells>
  <pageMargins left="0.669444444444445" right="0.238888888888889" top="1.00902777777778" bottom="0.75" header="0.309027777777778" footer="0.309027777777778"/>
  <pageSetup paperSize="9" orientation="landscape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5"/>
  <sheetViews>
    <sheetView workbookViewId="0">
      <selection activeCell="F20" sqref="F20"/>
    </sheetView>
  </sheetViews>
  <sheetFormatPr defaultColWidth="8.75" defaultRowHeight="15.6"/>
  <cols>
    <col min="1" max="1" width="11.625" customWidth="1"/>
    <col min="3" max="3" width="7.25" customWidth="1"/>
    <col min="4" max="4" width="6.75" customWidth="1"/>
    <col min="5" max="6" width="10.5" customWidth="1"/>
    <col min="9" max="9" width="7.25" customWidth="1"/>
    <col min="11" max="11" width="12" customWidth="1"/>
    <col min="12" max="13" width="13.875" customWidth="1"/>
  </cols>
  <sheetData>
    <row r="1" ht="36" spans="1:13">
      <c r="A1" s="11" t="s">
        <v>146</v>
      </c>
      <c r="B1" s="11" t="s">
        <v>147</v>
      </c>
      <c r="C1" s="12" t="s">
        <v>148</v>
      </c>
      <c r="D1" s="12" t="s">
        <v>149</v>
      </c>
      <c r="E1" s="13" t="s">
        <v>35</v>
      </c>
      <c r="F1" s="13" t="s">
        <v>37</v>
      </c>
      <c r="G1" s="13" t="s">
        <v>150</v>
      </c>
      <c r="H1" s="13" t="s">
        <v>151</v>
      </c>
      <c r="I1" s="13" t="s">
        <v>152</v>
      </c>
      <c r="K1" s="11" t="s">
        <v>146</v>
      </c>
      <c r="L1" s="5" t="s">
        <v>153</v>
      </c>
      <c r="M1" s="5" t="s">
        <v>154</v>
      </c>
    </row>
    <row r="2" ht="15.95" customHeight="1" spans="1:13">
      <c r="A2" s="14" t="s">
        <v>155</v>
      </c>
      <c r="B2" s="15">
        <v>3218</v>
      </c>
      <c r="C2" s="16">
        <v>283</v>
      </c>
      <c r="D2" s="16">
        <v>78</v>
      </c>
      <c r="E2" s="17">
        <v>6972.26243721829</v>
      </c>
      <c r="F2" s="17">
        <v>2477.16610750914</v>
      </c>
      <c r="G2" s="18">
        <v>74.8229233741146</v>
      </c>
      <c r="H2" s="18">
        <v>9.45855614973262</v>
      </c>
      <c r="I2" s="18">
        <v>2.60695187165775</v>
      </c>
      <c r="K2" s="22" t="s">
        <v>4</v>
      </c>
      <c r="L2" s="23">
        <v>269</v>
      </c>
      <c r="M2" s="23">
        <v>51</v>
      </c>
    </row>
    <row r="3" ht="15.95" customHeight="1" spans="1:13">
      <c r="A3" s="14" t="s">
        <v>4</v>
      </c>
      <c r="B3" s="15">
        <v>2638</v>
      </c>
      <c r="C3" s="16">
        <v>32</v>
      </c>
      <c r="D3" s="16">
        <v>39</v>
      </c>
      <c r="E3" s="17">
        <v>2442.76607278241</v>
      </c>
      <c r="F3" s="17">
        <v>4808.9678358209</v>
      </c>
      <c r="G3" s="18">
        <v>29.0613718411552</v>
      </c>
      <c r="H3" s="18">
        <v>1.20982986767486</v>
      </c>
      <c r="I3" s="18">
        <v>1.47448015122873</v>
      </c>
      <c r="K3" s="22" t="s">
        <v>156</v>
      </c>
      <c r="L3" s="23">
        <v>56</v>
      </c>
      <c r="M3" s="23">
        <v>65</v>
      </c>
    </row>
    <row r="4" ht="15.95" customHeight="1" spans="1:13">
      <c r="A4" s="14" t="s">
        <v>8</v>
      </c>
      <c r="B4" s="15">
        <v>2567</v>
      </c>
      <c r="C4" s="16">
        <v>89</v>
      </c>
      <c r="D4" s="16">
        <v>76</v>
      </c>
      <c r="E4" s="19">
        <v>3140.05016598321</v>
      </c>
      <c r="F4" s="19">
        <v>5606.76321478382</v>
      </c>
      <c r="G4" s="20">
        <v>35.1382937280873</v>
      </c>
      <c r="H4" s="20">
        <v>3.48472983555208</v>
      </c>
      <c r="I4" s="20">
        <v>2.97572435395458</v>
      </c>
      <c r="K4" s="22" t="s">
        <v>15</v>
      </c>
      <c r="L4" s="23">
        <v>23</v>
      </c>
      <c r="M4" s="23">
        <v>144</v>
      </c>
    </row>
    <row r="5" ht="15.95" customHeight="1" spans="1:13">
      <c r="A5" s="14" t="s">
        <v>15</v>
      </c>
      <c r="B5" s="15">
        <v>927</v>
      </c>
      <c r="C5" s="16">
        <v>442</v>
      </c>
      <c r="D5" s="16">
        <v>0</v>
      </c>
      <c r="E5" s="19">
        <v>13256.52</v>
      </c>
      <c r="F5" s="19">
        <v>12962.74</v>
      </c>
      <c r="G5" s="20">
        <v>63.6</v>
      </c>
      <c r="H5" s="20">
        <v>91.13</v>
      </c>
      <c r="I5" s="20">
        <v>0</v>
      </c>
      <c r="K5" s="22" t="s">
        <v>8</v>
      </c>
      <c r="L5" s="23">
        <v>18</v>
      </c>
      <c r="M5" s="23">
        <v>29</v>
      </c>
    </row>
    <row r="6" ht="15.95" customHeight="1" spans="1:13">
      <c r="A6" s="14" t="s">
        <v>7</v>
      </c>
      <c r="B6" s="15">
        <v>657</v>
      </c>
      <c r="C6" s="16">
        <v>84</v>
      </c>
      <c r="D6" s="16">
        <v>14</v>
      </c>
      <c r="E6" s="17">
        <v>5278.27547437849</v>
      </c>
      <c r="F6" s="17">
        <v>3993.65871785029</v>
      </c>
      <c r="G6" s="18">
        <v>49.1628614916286</v>
      </c>
      <c r="H6" s="18">
        <v>14.3100511073254</v>
      </c>
      <c r="I6" s="18">
        <v>2.38500851788756</v>
      </c>
      <c r="K6" s="22" t="s">
        <v>157</v>
      </c>
      <c r="L6" s="23">
        <v>18</v>
      </c>
      <c r="M6" s="23">
        <v>68</v>
      </c>
    </row>
    <row r="7" ht="15.95" customHeight="1" spans="1:13">
      <c r="A7" s="14" t="s">
        <v>156</v>
      </c>
      <c r="B7" s="15">
        <v>448</v>
      </c>
      <c r="C7" s="16">
        <v>-5</v>
      </c>
      <c r="D7" s="16">
        <v>5</v>
      </c>
      <c r="E7" s="19">
        <v>962</v>
      </c>
      <c r="F7" s="19">
        <v>6875</v>
      </c>
      <c r="G7" s="20">
        <v>9.77</v>
      </c>
      <c r="H7" s="20">
        <v>-1.11</v>
      </c>
      <c r="I7" s="20">
        <v>1.11</v>
      </c>
      <c r="K7" s="22" t="s">
        <v>12</v>
      </c>
      <c r="L7" s="23">
        <v>17</v>
      </c>
      <c r="M7" s="23">
        <v>20</v>
      </c>
    </row>
    <row r="8" ht="15.95" customHeight="1" spans="1:13">
      <c r="A8" s="14" t="s">
        <v>13</v>
      </c>
      <c r="B8" s="15">
        <v>446</v>
      </c>
      <c r="C8" s="16">
        <v>38</v>
      </c>
      <c r="D8" s="16">
        <v>119</v>
      </c>
      <c r="E8" s="19">
        <v>8158.11411111111</v>
      </c>
      <c r="F8" s="19">
        <v>4617.80044025157</v>
      </c>
      <c r="G8" s="20">
        <v>20.1793721973094</v>
      </c>
      <c r="H8" s="20">
        <v>7.21062618595825</v>
      </c>
      <c r="I8" s="20">
        <v>22.5806451612903</v>
      </c>
      <c r="K8" s="22" t="s">
        <v>13</v>
      </c>
      <c r="L8" s="23">
        <v>15</v>
      </c>
      <c r="M8" s="23">
        <v>54</v>
      </c>
    </row>
    <row r="9" ht="15.95" customHeight="1" spans="1:13">
      <c r="A9" s="14" t="s">
        <v>157</v>
      </c>
      <c r="B9" s="15">
        <v>406</v>
      </c>
      <c r="C9" s="16">
        <v>5</v>
      </c>
      <c r="D9" s="16">
        <v>16</v>
      </c>
      <c r="E9" s="19">
        <v>9268.87820512821</v>
      </c>
      <c r="F9" s="19">
        <v>4951.86643835617</v>
      </c>
      <c r="G9" s="20">
        <v>19.30693069</v>
      </c>
      <c r="H9" s="20">
        <v>1.199040767</v>
      </c>
      <c r="I9" s="20">
        <v>3.836930456</v>
      </c>
      <c r="K9" s="22" t="s">
        <v>14</v>
      </c>
      <c r="L9" s="23">
        <v>11</v>
      </c>
      <c r="M9" s="23">
        <v>77</v>
      </c>
    </row>
    <row r="10" ht="15.95" customHeight="1" spans="1:13">
      <c r="A10" s="14" t="s">
        <v>6</v>
      </c>
      <c r="B10" s="15">
        <v>240</v>
      </c>
      <c r="C10" s="16">
        <v>20</v>
      </c>
      <c r="D10" s="16">
        <v>22</v>
      </c>
      <c r="E10" s="17">
        <v>5206.40282105263</v>
      </c>
      <c r="F10" s="17">
        <v>4149.39822147651</v>
      </c>
      <c r="G10" s="18">
        <v>67.843137254902</v>
      </c>
      <c r="H10" s="18">
        <v>8.26446280991736</v>
      </c>
      <c r="I10" s="18">
        <v>9.09090909090909</v>
      </c>
      <c r="K10" s="22" t="s">
        <v>16</v>
      </c>
      <c r="L10" s="23">
        <v>8</v>
      </c>
      <c r="M10" s="23">
        <v>45</v>
      </c>
    </row>
    <row r="11" ht="15.95" customHeight="1" spans="1:13">
      <c r="A11" s="14" t="s">
        <v>17</v>
      </c>
      <c r="B11" s="21">
        <v>188</v>
      </c>
      <c r="C11" s="21">
        <v>188</v>
      </c>
      <c r="D11" s="21">
        <v>0</v>
      </c>
      <c r="E11" s="19">
        <v>2771.42819148936</v>
      </c>
      <c r="F11" s="19">
        <v>5789.20555555556</v>
      </c>
      <c r="G11" s="20">
        <v>24.468085106383</v>
      </c>
      <c r="H11" s="20">
        <v>0</v>
      </c>
      <c r="I11" s="20">
        <v>0</v>
      </c>
      <c r="K11" s="22" t="s">
        <v>7</v>
      </c>
      <c r="L11" s="23">
        <v>6</v>
      </c>
      <c r="M11" s="23">
        <v>23</v>
      </c>
    </row>
    <row r="12" ht="15.95" customHeight="1" spans="1:13">
      <c r="A12" s="14" t="s">
        <v>14</v>
      </c>
      <c r="B12" s="15">
        <v>97</v>
      </c>
      <c r="C12" s="16">
        <v>13</v>
      </c>
      <c r="D12" s="16">
        <v>0</v>
      </c>
      <c r="E12" s="19">
        <v>15135</v>
      </c>
      <c r="F12" s="19">
        <v>19868</v>
      </c>
      <c r="G12" s="20">
        <v>34</v>
      </c>
      <c r="H12" s="20">
        <v>15.47</v>
      </c>
      <c r="I12" s="20">
        <v>0</v>
      </c>
      <c r="K12" s="22" t="s">
        <v>155</v>
      </c>
      <c r="L12" s="23">
        <v>2</v>
      </c>
      <c r="M12" s="23">
        <v>20</v>
      </c>
    </row>
    <row r="13" ht="15.95" customHeight="1" spans="11:13">
      <c r="K13" s="22" t="s">
        <v>6</v>
      </c>
      <c r="L13" s="23">
        <v>1</v>
      </c>
      <c r="M13" s="23">
        <v>0</v>
      </c>
    </row>
    <row r="14" ht="15.95" customHeight="1" spans="11:13">
      <c r="K14" s="22" t="s">
        <v>10</v>
      </c>
      <c r="L14" s="23">
        <v>0</v>
      </c>
      <c r="M14" s="23">
        <v>104</v>
      </c>
    </row>
    <row r="15" ht="15.95" customHeight="1" spans="11:13">
      <c r="K15" s="22" t="s">
        <v>17</v>
      </c>
      <c r="L15" s="23">
        <v>0</v>
      </c>
      <c r="M15" s="23">
        <v>0</v>
      </c>
    </row>
  </sheetData>
  <autoFilter ref="K1:M15"/>
  <pageMargins left="0.75" right="0.75" top="1" bottom="1" header="0.509027777777778" footer="0.509027777777778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17"/>
  <sheetViews>
    <sheetView workbookViewId="0">
      <selection activeCell="M12" sqref="M12"/>
    </sheetView>
  </sheetViews>
  <sheetFormatPr defaultColWidth="8.8" defaultRowHeight="15.6"/>
  <cols>
    <col min="2" max="2" width="14.4" customWidth="1"/>
    <col min="3" max="3" width="10.4" customWidth="1"/>
    <col min="4" max="4" width="12.6" customWidth="1"/>
    <col min="5" max="16" width="9.8" customWidth="1"/>
    <col min="17" max="17" width="7.3" customWidth="1"/>
  </cols>
  <sheetData>
    <row r="1" s="1" customFormat="1" ht="31" customHeight="1" spans="1:17">
      <c r="A1" s="3" t="s">
        <v>158</v>
      </c>
      <c r="B1" s="3"/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159</v>
      </c>
      <c r="O1" s="4" t="s">
        <v>15</v>
      </c>
      <c r="P1" s="4" t="s">
        <v>16</v>
      </c>
      <c r="Q1" s="10" t="s">
        <v>17</v>
      </c>
    </row>
    <row r="2" ht="33" customHeight="1" spans="1:17">
      <c r="A2" s="5" t="s">
        <v>21</v>
      </c>
      <c r="B2" s="5"/>
      <c r="C2" s="6">
        <v>105844.753493</v>
      </c>
      <c r="D2" s="6">
        <v>6268.152956</v>
      </c>
      <c r="E2" s="6">
        <v>201.315756</v>
      </c>
      <c r="F2" s="6">
        <v>11.814985</v>
      </c>
      <c r="G2" s="6">
        <v>2636.626798</v>
      </c>
      <c r="H2" s="6">
        <v>10311.99725</v>
      </c>
      <c r="I2" s="6">
        <v>12496.740136</v>
      </c>
      <c r="J2" s="6">
        <v>6621.71</v>
      </c>
      <c r="K2" s="6">
        <v>28794.775031</v>
      </c>
      <c r="L2" s="6">
        <v>5493.56701</v>
      </c>
      <c r="M2" s="6">
        <v>9881.844942</v>
      </c>
      <c r="N2" s="6">
        <v>10784.9</v>
      </c>
      <c r="O2" s="6">
        <v>11915.0048</v>
      </c>
      <c r="P2" s="6">
        <v>426.303829</v>
      </c>
      <c r="Q2" s="7">
        <v>0</v>
      </c>
    </row>
    <row r="3" ht="33" customHeight="1" spans="1:17">
      <c r="A3" s="7" t="s">
        <v>45</v>
      </c>
      <c r="B3" s="7"/>
      <c r="C3" s="6">
        <v>100639.225651</v>
      </c>
      <c r="D3" s="6">
        <v>5705.422719</v>
      </c>
      <c r="E3" s="6">
        <v>105.6</v>
      </c>
      <c r="F3" s="6">
        <v>7.0167</v>
      </c>
      <c r="G3" s="6">
        <v>2278.344298</v>
      </c>
      <c r="H3" s="6">
        <v>10060.4</v>
      </c>
      <c r="I3" s="6">
        <v>12183.702</v>
      </c>
      <c r="J3" s="6">
        <v>5526.84</v>
      </c>
      <c r="K3" s="6">
        <v>27618.274562</v>
      </c>
      <c r="L3" s="6">
        <v>5263.1</v>
      </c>
      <c r="M3" s="6">
        <v>9834.325372</v>
      </c>
      <c r="N3" s="6">
        <v>10557.9</v>
      </c>
      <c r="O3" s="6">
        <v>11321.7</v>
      </c>
      <c r="P3" s="6">
        <v>176.6</v>
      </c>
      <c r="Q3" s="7">
        <v>0</v>
      </c>
    </row>
    <row r="4" ht="33" customHeight="1" spans="1:17">
      <c r="A4" s="5" t="s">
        <v>160</v>
      </c>
      <c r="B4" s="5"/>
      <c r="C4" s="6">
        <f>C2-C3</f>
        <v>5205.527842</v>
      </c>
      <c r="D4" s="6">
        <f t="shared" ref="D4:Q4" si="0">D2-D3</f>
        <v>562.730237</v>
      </c>
      <c r="E4" s="6">
        <f t="shared" si="0"/>
        <v>95.715756</v>
      </c>
      <c r="F4" s="6">
        <f t="shared" si="0"/>
        <v>4.798285</v>
      </c>
      <c r="G4" s="6">
        <f t="shared" si="0"/>
        <v>358.2825</v>
      </c>
      <c r="H4" s="6">
        <f t="shared" si="0"/>
        <v>251.597250000001</v>
      </c>
      <c r="I4" s="6">
        <f t="shared" si="0"/>
        <v>313.038136000001</v>
      </c>
      <c r="J4" s="6">
        <f t="shared" si="0"/>
        <v>1094.87</v>
      </c>
      <c r="K4" s="6">
        <f t="shared" si="0"/>
        <v>1176.500469</v>
      </c>
      <c r="L4" s="6">
        <f t="shared" si="0"/>
        <v>230.467009999999</v>
      </c>
      <c r="M4" s="6">
        <f t="shared" si="0"/>
        <v>47.5195700000004</v>
      </c>
      <c r="N4" s="6">
        <f t="shared" si="0"/>
        <v>227</v>
      </c>
      <c r="O4" s="6">
        <f t="shared" si="0"/>
        <v>593.3048</v>
      </c>
      <c r="P4" s="6">
        <f t="shared" si="0"/>
        <v>249.703829</v>
      </c>
      <c r="Q4" s="7">
        <f t="shared" si="0"/>
        <v>0</v>
      </c>
    </row>
    <row r="5" ht="25" customHeight="1" spans="1:17">
      <c r="A5" s="7"/>
      <c r="B5" s="7"/>
      <c r="C5" s="7"/>
      <c r="D5" s="7">
        <v>4</v>
      </c>
      <c r="E5" s="7"/>
      <c r="F5" s="7"/>
      <c r="G5" s="7">
        <v>5</v>
      </c>
      <c r="H5" s="7"/>
      <c r="I5" s="7"/>
      <c r="J5" s="7">
        <v>2</v>
      </c>
      <c r="K5" s="7">
        <v>1</v>
      </c>
      <c r="L5" s="7"/>
      <c r="M5" s="7"/>
      <c r="N5" s="7"/>
      <c r="O5" s="7">
        <v>3</v>
      </c>
      <c r="P5" s="7"/>
      <c r="Q5" s="7"/>
    </row>
    <row r="8" spans="2:4">
      <c r="B8" t="s">
        <v>161</v>
      </c>
      <c r="C8" t="s">
        <v>162</v>
      </c>
      <c r="D8" t="s">
        <v>163</v>
      </c>
    </row>
    <row r="9" s="2" customFormat="1" spans="1:4">
      <c r="A9" s="2" t="s">
        <v>61</v>
      </c>
      <c r="B9" s="8">
        <v>45958.689415</v>
      </c>
      <c r="C9" s="8">
        <v>45723.6291</v>
      </c>
      <c r="D9" s="8">
        <f>B9-C9</f>
        <v>235.060314999995</v>
      </c>
    </row>
    <row r="10" spans="1:4">
      <c r="A10" t="s">
        <v>164</v>
      </c>
      <c r="B10" s="9">
        <v>14284.09</v>
      </c>
      <c r="C10" s="9">
        <v>14098.338687</v>
      </c>
      <c r="D10" s="9">
        <f t="shared" ref="D10:D17" si="1">B10-C10</f>
        <v>185.751312999997</v>
      </c>
    </row>
    <row r="11" spans="1:4">
      <c r="A11" t="s">
        <v>63</v>
      </c>
      <c r="B11" s="9">
        <v>8775.361</v>
      </c>
      <c r="C11" s="9">
        <v>8618.971674</v>
      </c>
      <c r="D11" s="9">
        <f t="shared" si="1"/>
        <v>156.389326000002</v>
      </c>
    </row>
    <row r="12" spans="1:4">
      <c r="A12" t="s">
        <v>165</v>
      </c>
      <c r="B12" s="9">
        <v>3588.71</v>
      </c>
      <c r="C12" s="9">
        <v>3588.711047</v>
      </c>
      <c r="D12" s="9">
        <f t="shared" si="1"/>
        <v>-0.0010470000006535</v>
      </c>
    </row>
    <row r="13" s="2" customFormat="1" spans="1:4">
      <c r="A13" s="2" t="s">
        <v>166</v>
      </c>
      <c r="B13" s="8">
        <v>11964.1305093019</v>
      </c>
      <c r="C13" s="8">
        <v>11659.882467</v>
      </c>
      <c r="D13" s="8">
        <f t="shared" si="1"/>
        <v>304.248042301902</v>
      </c>
    </row>
    <row r="14" spans="1:4">
      <c r="A14" t="s">
        <v>66</v>
      </c>
      <c r="B14" s="9">
        <v>2908.27</v>
      </c>
      <c r="C14" s="9">
        <v>2820.82621</v>
      </c>
      <c r="D14" s="9">
        <f t="shared" si="1"/>
        <v>87.4437899999998</v>
      </c>
    </row>
    <row r="15" spans="1:4">
      <c r="A15" t="s">
        <v>67</v>
      </c>
      <c r="B15" s="9">
        <v>747.76</v>
      </c>
      <c r="C15" s="9">
        <v>668.153996</v>
      </c>
      <c r="D15" s="9">
        <f t="shared" si="1"/>
        <v>79.606004</v>
      </c>
    </row>
    <row r="16" s="2" customFormat="1" spans="1:4">
      <c r="A16" s="2" t="s">
        <v>68</v>
      </c>
      <c r="B16" s="8">
        <v>3444.9166</v>
      </c>
      <c r="C16" s="8">
        <v>3137.586889</v>
      </c>
      <c r="D16" s="8">
        <f t="shared" si="1"/>
        <v>307.329711</v>
      </c>
    </row>
    <row r="17" spans="1:4">
      <c r="A17" t="s">
        <v>44</v>
      </c>
      <c r="B17" s="9">
        <v>91671.9275243019</v>
      </c>
      <c r="C17">
        <f>SUM(C9:C16)</f>
        <v>90316.10007</v>
      </c>
      <c r="D17" s="9">
        <f t="shared" si="1"/>
        <v>1355.82745430189</v>
      </c>
    </row>
  </sheetData>
  <mergeCells count="3">
    <mergeCell ref="A1:B1"/>
    <mergeCell ref="A2:B2"/>
    <mergeCell ref="A4:B4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2017年1-4月寿险报表</vt:lpstr>
      <vt:lpstr>2017年1-4月财险数据表</vt:lpstr>
      <vt:lpstr>比较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微软用户</cp:lastModifiedBy>
  <cp:revision>1</cp:revision>
  <dcterms:created xsi:type="dcterms:W3CDTF">2008-10-23T01:43:00Z</dcterms:created>
  <cp:lastPrinted>2016-07-18T08:24:00Z</cp:lastPrinted>
  <dcterms:modified xsi:type="dcterms:W3CDTF">2017-05-22T09:22:37Z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